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nk872\Downloads\"/>
    </mc:Choice>
  </mc:AlternateContent>
  <xr:revisionPtr revIDLastSave="0" documentId="13_ncr:1_{9F52C7C8-851B-4BFA-A1E0-FDB8D3CB77B1}" xr6:coauthVersionLast="47" xr6:coauthVersionMax="47" xr10:uidLastSave="{00000000-0000-0000-0000-000000000000}"/>
  <workbookProtection workbookAlgorithmName="SHA-512" workbookHashValue="2LSkQC/KQcRbGQCGf28zq5PLHhaHbMbUFDTsivZOdeVOYXZRR1FWfPtbnFr7vGjIaVrxykyzeKEPmY5wDnS5OA==" workbookSaltValue="ife3dsiiX8o25RBh+EsxVQ==" workbookSpinCount="100000" lockStructure="1"/>
  <bookViews>
    <workbookView xWindow="-108" yWindow="-108" windowWidth="23256" windowHeight="1245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<sst xmlns="http://schemas.openxmlformats.org/spreadsheetml/2006/main" count="18967" uniqueCount="11112">
  <si>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</si>
  <si>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</si>
  <si>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</si>
  <si>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</si>
  <si>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</si>
  <si>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</si>
  <si>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</si>
  <si>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</si>
  <si>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</si>
  <si>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</si>
  <si>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</si>
  <si>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</si>
  <si>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</si>
  <si>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</si>
  <si>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</si>
  <si>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</si>
  <si>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</si>
  <si>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</si>
  <si>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</si>
  <si>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</si>
  <si>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</si>
  <si>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</si>
  <si>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</si>
  <si>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</si>
  <si>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</si>
  <si>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</si>
  <si>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</si>
  <si>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</si>
  <si>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</si>
  <si>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</si>
  <si>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</si>
  <si>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</si>
  <si>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</si>
  <si>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</si>
  <si>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</si>
  <si>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</si>
  <si>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</si>
  <si>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</si>
  <si>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</si>
  <si>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</si>
  <si>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</si>
  <si>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</si>
  <si>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</si>
  <si>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</si>
  <si>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</si>
  <si>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</si>
  <si>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</si>
  <si>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</si>
  <si>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</si>
  <si>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</si>
  <si>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</si>
  <si>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</si>
  <si>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</si>
  <si>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</si>
  <si>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</si>
  <si>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</si>
  <si>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</si>
  <si>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</si>
  <si>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</si>
  <si>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</si>
  <si>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</si>
  <si>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</si>
  <si>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</si>
  <si>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</si>
  <si>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</si>
  <si>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</si>
  <si>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</si>
  <si>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</si>
  <si>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</si>
  <si>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</si>
  <si>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</si>
  <si>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</si>
  <si>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</si>
  <si>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</si>
  <si>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</si>
  <si>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</si>
  <si>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</si>
  <si>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</si>
  <si>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</si>
  <si>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</si>
  <si>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</si>
  <si>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</si>
  <si>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</si>
  <si>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</si>
  <si>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</si>
  <si>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</si>
  <si>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</si>
  <si>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</si>
  <si>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</si>
  <si>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</si>
  <si>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</si>
  <si>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</si>
  <si>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</si>
  <si>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</si>
  <si>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</si>
  <si>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</si>
  <si>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</si>
  <si>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</si>
  <si>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</si>
  <si>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</si>
  <si>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</si>
  <si>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</si>
  <si>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</si>
  <si>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</si>
  <si>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</si>
  <si>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</si>
  <si>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</si>
  <si>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</si>
  <si>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</si>
  <si>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</si>
  <si>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</si>
  <si>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</si>
  <si>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</si>
  <si>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</si>
  <si>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</si>
  <si>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</si>
  <si>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</si>
  <si>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</si>
  <si>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</si>
  <si>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</si>
  <si>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</si>
  <si>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</si>
  <si>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</si>
  <si>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</si>
  <si>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</si>
  <si>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</si>
  <si>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</si>
  <si>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</si>
  <si>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</si>
  <si>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</si>
  <si>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</si>
  <si>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</si>
  <si>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</si>
  <si>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</si>
  <si>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</si>
  <si>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</si>
  <si>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</si>
  <si>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</si>
  <si>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</si>
  <si>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</si>
  <si>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</si>
  <si>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</si>
  <si>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</si>
  <si>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</si>
  <si>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</si>
  <si>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</si>
  <si>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</si>
  <si>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</si>
  <si>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</si>
  <si>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</si>
  <si>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</si>
  <si>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</si>
  <si>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</si>
  <si>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</si>
  <si>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</si>
  <si>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</si>
  <si>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</si>
  <si>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</si>
  <si>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</si>
  <si>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</si>
  <si>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</si>
  <si>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</si>
  <si>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</si>
  <si>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</si>
  <si>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</si>
  <si>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</si>
  <si>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</si>
  <si>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</si>
  <si>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</si>
  <si>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</si>
  <si>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</si>
  <si>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</si>
  <si>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</si>
  <si>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</si>
  <si>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</si>
  <si>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</si>
  <si>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</si>
  <si>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</si>
  <si>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</si>
  <si>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</si>
  <si>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</si>
  <si>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</si>
  <si>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</si>
  <si>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</si>
  <si>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</si>
  <si>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</si>
  <si>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</si>
  <si>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</si>
  <si>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</si>
  <si>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</si>
  <si>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</si>
  <si>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</si>
  <si>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</si>
  <si>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</si>
  <si>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</si>
  <si>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</si>
  <si>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</si>
  <si>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</si>
  <si>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</si>
  <si>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</si>
  <si>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</si>
  <si>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</si>
  <si>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</si>
  <si>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</si>
  <si>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</si>
  <si>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</si>
  <si>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</si>
  <si>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</si>
  <si>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</si>
  <si>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</si>
  <si>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</si>
  <si>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</si>
  <si>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</si>
  <si>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</si>
  <si>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</si>
  <si>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</si>
  <si>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</si>
  <si>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</si>
  <si>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</si>
  <si>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</si>
  <si>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</si>
  <si>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</si>
  <si>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</si>
  <si>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</si>
  <si>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</si>
  <si>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</si>
  <si>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</si>
  <si>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</si>
  <si>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</si>
  <si>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</si>
  <si>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</si>
  <si>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</si>
  <si>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</si>
  <si>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</si>
  <si>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</si>
  <si>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</si>
  <si>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</si>
  <si>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</si>
  <si>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</si>
  <si>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</si>
  <si>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</si>
  <si>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</si>
  <si>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</si>
  <si>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</si>
  <si>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</si>
  <si>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</si>
  <si>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</si>
  <si>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</si>
  <si>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</si>
  <si>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</si>
  <si>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</si>
  <si>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</si>
  <si>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</si>
  <si>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</si>
  <si>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</si>
  <si>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</si>
  <si>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</si>
  <si>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</si>
  <si>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</si>
  <si>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</si>
  <si>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</si>
  <si>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</si>
  <si>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</si>
  <si>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</si>
  <si>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</si>
  <si>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</si>
  <si>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</si>
  <si>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</si>
  <si>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</si>
  <si>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</si>
  <si>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</si>
  <si>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</si>
  <si>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</si>
  <si>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</si>
  <si>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</si>
  <si>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</si>
  <si>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</si>
  <si>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</si>
  <si>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</si>
  <si>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</si>
  <si>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</si>
  <si>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</si>
  <si>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</si>
  <si>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</si>
  <si>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</si>
  <si>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</si>
  <si>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</si>
  <si>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</si>
  <si>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</si>
  <si>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</si>
  <si>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</si>
  <si>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</si>
  <si>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</si>
  <si>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</si>
  <si>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</si>
  <si>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</si>
  <si>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</si>
  <si>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</si>
  <si>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</si>
  <si>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</si>
  <si>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</si>
  <si>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</si>
  <si>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</si>
  <si>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</si>
  <si>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</si>
  <si>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</si>
  <si>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</si>
  <si>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</si>
  <si>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</si>
  <si>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</si>
  <si>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</si>
  <si>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</si>
  <si>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</si>
  <si>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</si>
  <si>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</si>
  <si>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</si>
  <si>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</si>
  <si>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</si>
  <si>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</si>
  <si>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</si>
  <si>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</si>
  <si>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</si>
  <si>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</si>
  <si>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</si>
  <si>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</si>
  <si>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</si>
  <si>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</si>
  <si>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</si>
  <si>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</si>
  <si>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</si>
  <si>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</si>
  <si>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</si>
  <si>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</si>
  <si>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</si>
  <si>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</si>
  <si>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</si>
  <si>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</si>
  <si>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</si>
  <si>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</si>
  <si>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</si>
  <si>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</si>
  <si>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</si>
  <si>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</si>
  <si>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</si>
  <si>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</si>
  <si>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</si>
  <si>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</si>
  <si>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</si>
  <si>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</si>
  <si>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</si>
  <si>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</si>
  <si>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</si>
  <si>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</si>
  <si>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</si>
  <si>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</si>
  <si>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</si>
  <si>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</si>
  <si>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</si>
  <si>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</si>
  <si>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</si>
  <si>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</si>
  <si>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</si>
  <si>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</si>
  <si>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</si>
  <si>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</si>
  <si>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</si>
  <si>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</si>
  <si>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</si>
  <si>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</si>
  <si>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</si>
  <si>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</si>
  <si>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</si>
  <si>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</si>
  <si>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</si>
  <si>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</si>
  <si>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</si>
  <si>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</si>
  <si>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</si>
  <si>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</si>
  <si>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</si>
  <si>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</si>
  <si>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</si>
  <si>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</si>
  <si>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</si>
  <si>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</si>
  <si>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</si>
  <si>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</si>
  <si>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</si>
  <si>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</si>
  <si>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</si>
  <si>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</si>
  <si>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</si>
  <si>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</si>
  <si>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</si>
  <si>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</si>
  <si>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</si>
  <si>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</si>
  <si>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</si>
  <si>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</si>
  <si>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</si>
  <si>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</si>
  <si>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</si>
  <si>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</si>
  <si>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</si>
  <si>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</si>
  <si>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</si>
  <si>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</si>
  <si>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</si>
  <si>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</si>
  <si>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</si>
  <si>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</si>
  <si>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</si>
  <si>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</si>
  <si>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</si>
  <si>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</si>
  <si>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</si>
  <si>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</si>
  <si>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</si>
  <si>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</si>
  <si>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</si>
  <si>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</si>
  <si>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</si>
  <si>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</si>
  <si>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</si>
  <si>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</si>
  <si>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</si>
  <si>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</si>
  <si>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</si>
  <si>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</si>
  <si>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</si>
  <si>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</si>
  <si>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</si>
  <si>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</si>
  <si>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</si>
  <si>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</si>
  <si>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</si>
  <si>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</si>
  <si>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</si>
  <si>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</si>
  <si>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</si>
  <si>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</si>
  <si>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</si>
  <si>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</si>
  <si>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</si>
  <si>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</si>
  <si>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</si>
  <si>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</si>
  <si>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</si>
  <si>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</si>
  <si>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</si>
  <si>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</si>
  <si>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</si>
  <si>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</si>
  <si>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</si>
  <si>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</si>
  <si>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</si>
  <si>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</si>
  <si>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</si>
  <si>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</si>
  <si>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</si>
  <si>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</si>
  <si>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</si>
  <si>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</si>
  <si>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</si>
  <si>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</si>
  <si>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</si>
  <si>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</si>
  <si>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</si>
  <si>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</si>
  <si>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</si>
  <si>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</si>
  <si>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</si>
  <si>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</si>
  <si>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</si>
  <si>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</si>
  <si>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</si>
  <si>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</si>
  <si>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</si>
  <si>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</si>
  <si>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</si>
  <si>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</si>
  <si>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</si>
  <si>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</si>
  <si>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</si>
  <si>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</si>
  <si>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</si>
  <si>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</si>
  <si>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</si>
  <si>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</si>
  <si>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</si>
  <si>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</si>
  <si>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</si>
  <si>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</si>
  <si>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</si>
  <si>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</si>
  <si>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</si>
  <si>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</si>
  <si>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</si>
  <si>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</si>
  <si>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</si>
  <si>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</si>
  <si>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</si>
  <si>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</si>
  <si>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</si>
  <si>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</si>
  <si>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</si>
  <si>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</si>
  <si>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</si>
  <si>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</si>
  <si>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</si>
  <si>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</si>
  <si>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</si>
  <si>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</si>
  <si>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</si>
  <si>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</si>
  <si>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</si>
  <si>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</si>
  <si>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</si>
  <si>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</si>
  <si>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</si>
  <si>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</si>
  <si>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</si>
  <si>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</si>
  <si>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</si>
  <si>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</si>
  <si>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</si>
  <si>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</si>
  <si>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</si>
  <si>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</si>
  <si>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</si>
  <si>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</si>
  <si>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</si>
  <si>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</si>
  <si>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</si>
  <si>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</si>
  <si>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</si>
  <si>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</si>
  <si>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</si>
  <si>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</si>
  <si>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</si>
  <si>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</si>
  <si>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</si>
  <si>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</si>
  <si>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</si>
  <si>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</si>
  <si>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</si>
  <si>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</si>
  <si>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</si>
  <si>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</si>
  <si>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</si>
  <si>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</si>
  <si>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</si>
  <si>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</si>
  <si>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</si>
  <si>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</si>
  <si>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</si>
  <si>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</si>
  <si>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</si>
  <si>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</si>
  <si>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</si>
  <si>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</si>
  <si>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</si>
  <si>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</si>
  <si>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</si>
  <si>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</si>
  <si>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</si>
  <si>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</si>
  <si>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</si>
  <si>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</si>
  <si>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</si>
  <si>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</si>
  <si>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</si>
  <si>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</si>
  <si>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</si>
  <si>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</si>
  <si>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</si>
  <si>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</si>
  <si>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</si>
  <si>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</si>
  <si>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</si>
  <si>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</si>
  <si>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</si>
  <si>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</si>
  <si>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</si>
  <si>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</si>
  <si>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</si>
  <si>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</si>
  <si>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</si>
  <si>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</si>
  <si>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</si>
  <si>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</si>
  <si>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</si>
  <si>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</si>
  <si>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</si>
  <si>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</si>
  <si>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</si>
  <si>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</si>
  <si>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</si>
  <si>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</si>
  <si>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</si>
  <si>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</si>
  <si>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</si>
  <si>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</si>
  <si>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</si>
  <si>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</si>
  <si>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</si>
  <si>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</si>
  <si>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</si>
  <si>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</si>
  <si>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</si>
  <si>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</si>
  <si>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</si>
  <si>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</si>
  <si>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</si>
  <si>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</si>
  <si>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</si>
  <si>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</si>
  <si>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</si>
  <si>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</si>
  <si>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</si>
  <si>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</si>
  <si>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</si>
  <si>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</si>
  <si>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</si>
  <si>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</si>
  <si>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</si>
  <si>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</si>
  <si>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</si>
  <si>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</si>
  <si>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</si>
  <si>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</si>
  <si>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</si>
  <si>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</si>
  <si>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</si>
  <si>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</si>
  <si>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</si>
  <si>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</si>
  <si>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</si>
  <si>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</si>
  <si>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</si>
  <si>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</si>
  <si>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</si>
  <si>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</si>
  <si>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</si>
  <si>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</si>
  <si>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</si>
  <si>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</si>
  <si>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</si>
  <si>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</si>
  <si>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</si>
  <si>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</si>
  <si>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</si>
  <si>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</si>
  <si>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</si>
  <si>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</si>
  <si>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</si>
  <si>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</si>
  <si>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</si>
  <si>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</si>
  <si>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</si>
  <si>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</si>
  <si>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</si>
  <si>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</si>
  <si>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</si>
  <si>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</si>
  <si>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</si>
  <si>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</si>
  <si>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</si>
  <si>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</si>
  <si>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</si>
  <si>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</si>
  <si>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</si>
  <si>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</si>
  <si>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</si>
  <si>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</si>
  <si>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</si>
  <si>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</si>
  <si>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</si>
  <si>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</si>
  <si>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</si>
  <si>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</si>
  <si>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</si>
  <si>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</si>
  <si>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</si>
  <si>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</si>
  <si>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</si>
  <si>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</si>
  <si>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</si>
  <si>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</si>
  <si>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</si>
  <si>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</si>
  <si>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</si>
  <si>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</si>
  <si>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</si>
  <si>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</si>
  <si>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</si>
  <si>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</si>
  <si>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</si>
  <si>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</si>
  <si>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</si>
  <si>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</si>
  <si>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</si>
  <si>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</si>
  <si>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</si>
  <si>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</si>
  <si>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</si>
  <si>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</si>
  <si>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</si>
  <si>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</si>
  <si>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</si>
  <si>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</si>
  <si>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</si>
  <si>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</si>
  <si>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</si>
  <si>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</si>
  <si>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</si>
  <si>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</si>
  <si>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</si>
  <si>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</si>
  <si>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</si>
  <si>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</si>
  <si>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</si>
  <si>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</si>
  <si>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</si>
  <si>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</si>
  <si>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</si>
  <si>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</si>
  <si>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</si>
  <si>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</si>
  <si>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</si>
  <si>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</si>
  <si>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</si>
  <si>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</si>
  <si>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</si>
  <si>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</si>
  <si>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</si>
  <si>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</si>
  <si>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</si>
  <si>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</si>
  <si>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</si>
  <si>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</si>
  <si>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</si>
  <si>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</si>
  <si>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</si>
  <si>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</si>
  <si>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</si>
  <si>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</si>
  <si>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</si>
  <si>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</si>
  <si>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</si>
  <si>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</si>
  <si>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</si>
  <si>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</si>
  <si>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</si>
  <si>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</si>
  <si>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</si>
  <si>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</si>
  <si>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</si>
  <si>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</si>
  <si>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</si>
  <si>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</si>
  <si>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</si>
  <si>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</si>
  <si>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</si>
  <si>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</si>
  <si>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</si>
  <si>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</si>
  <si>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</si>
  <si>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</si>
  <si>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</si>
  <si>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</si>
  <si>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</si>
  <si>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</si>
  <si>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</si>
  <si>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</si>
  <si>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</si>
  <si>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</si>
  <si>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</si>
  <si>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</si>
  <si>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</si>
  <si>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</si>
  <si>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</si>
  <si>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</si>
  <si>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</si>
  <si>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</si>
  <si>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</si>
  <si>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</si>
  <si>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</si>
  <si>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</si>
  <si>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</si>
  <si>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</si>
  <si>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</si>
  <si>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</si>
  <si>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</si>
  <si>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</si>
  <si>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</si>
  <si>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</si>
  <si>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</si>
  <si>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</si>
  <si>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</si>
  <si>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</si>
  <si>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</si>
  <si>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</si>
  <si>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</si>
  <si>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</si>
  <si>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</si>
  <si>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</si>
  <si>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</si>
  <si>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</si>
  <si>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</si>
  <si>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</si>
  <si>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</si>
  <si>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</si>
  <si>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</si>
  <si>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</si>
  <si>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</si>
  <si>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</si>
  <si>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</si>
  <si>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</si>
  <si>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</si>
  <si>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</si>
  <si>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</si>
  <si>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</si>
  <si>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</si>
  <si>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</si>
  <si>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</si>
  <si>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</si>
  <si>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</si>
  <si>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</si>
  <si>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</si>
  <si>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</si>
  <si>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</si>
  <si>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</si>
  <si>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</si>
  <si>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</si>
  <si>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</si>
  <si>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</si>
  <si>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</si>
  <si>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</si>
  <si>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</si>
  <si>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</si>
  <si>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</si>
  <si>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</si>
  <si>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</si>
  <si>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</si>
  <si>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</si>
  <si>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</si>
  <si>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</si>
  <si>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</si>
  <si>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</si>
  <si>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</si>
  <si>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</si>
  <si>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</si>
  <si>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</si>
  <si>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</si>
  <si>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</si>
  <si>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</si>
  <si>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</si>
  <si>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</si>
  <si>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</si>
  <si>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</si>
  <si>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</si>
  <si>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</si>
  <si>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</si>
  <si>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</si>
  <si>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</si>
  <si>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</si>
  <si>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</si>
  <si>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</si>
  <si>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</si>
  <si>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</si>
  <si>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</si>
  <si>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</si>
  <si>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</si>
  <si>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</si>
  <si>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</si>
  <si>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</si>
  <si>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</si>
  <si>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</si>
  <si>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</si>
  <si>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</si>
  <si>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</si>
  <si>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</si>
  <si>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</si>
  <si>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</si>
  <si>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</si>
  <si>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</si>
  <si>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</si>
  <si>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</si>
  <si>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</si>
  <si>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</si>
  <si>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</si>
  <si>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</si>
  <si>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</si>
  <si>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</si>
  <si>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</si>
  <si>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</si>
  <si>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</si>
  <si>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</si>
  <si>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</si>
  <si>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</si>
  <si>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</si>
  <si>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</si>
  <si>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</si>
  <si>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</si>
  <si>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</si>
  <si>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</si>
  <si>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</si>
  <si>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</si>
  <si>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</si>
  <si>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</si>
  <si>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</si>
  <si>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</si>
  <si>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</si>
  <si>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</si>
  <si>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</si>
  <si>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</si>
  <si>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</si>
  <si>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</si>
  <si>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</si>
  <si>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</si>
  <si>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</si>
  <si>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</si>
  <si>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</si>
  <si>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</si>
  <si>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</si>
  <si>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</si>
  <si>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</si>
  <si>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</si>
  <si>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</si>
  <si>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</si>
  <si>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</si>
  <si>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</si>
  <si>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</si>
  <si>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</si>
  <si>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</si>
  <si>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</si>
  <si>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</si>
  <si>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</si>
  <si>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</si>
  <si>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</si>
  <si>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</si>
  <si>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</si>
  <si>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</si>
  <si>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</si>
  <si>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</si>
  <si>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</si>
  <si>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</si>
  <si>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</si>
  <si>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</si>
  <si>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</si>
  <si>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</si>
  <si>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</si>
  <si>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</si>
  <si>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</si>
  <si>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</si>
  <si>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</si>
  <si>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</si>
  <si>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</si>
  <si>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</si>
  <si>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</si>
  <si>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</si>
  <si>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</si>
  <si>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</si>
  <si>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</si>
  <si>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</si>
  <si>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</si>
  <si>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</si>
  <si>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</si>
  <si>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</si>
  <si>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</si>
  <si>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</si>
  <si>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</si>
  <si>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</si>
  <si>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</si>
  <si>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</si>
  <si>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</si>
  <si>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</si>
  <si>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</si>
  <si>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</si>
  <si>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</si>
  <si>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</si>
  <si>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</si>
  <si>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</si>
  <si>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</si>
  <si>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</si>
  <si>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</si>
  <si>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</si>
  <si>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</si>
  <si>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</si>
  <si>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</si>
  <si>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</si>
  <si>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</si>
  <si>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</si>
  <si>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</si>
  <si>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</si>
  <si>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</si>
  <si>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</si>
  <si>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</si>
  <si>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</si>
  <si>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</si>
  <si>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</si>
  <si>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</si>
  <si>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</si>
  <si>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</si>
  <si>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</si>
  <si>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</si>
  <si>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</si>
  <si>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</si>
  <si>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</si>
  <si>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</si>
  <si>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</si>
  <si>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</si>
  <si>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</si>
  <si>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</si>
  <si>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</si>
  <si>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</si>
  <si>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</si>
  <si>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</si>
  <si>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</si>
  <si>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</si>
  <si>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</si>
  <si>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</si>
  <si>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</si>
  <si>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</si>
  <si>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</si>
  <si>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</si>
  <si>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</si>
  <si>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</si>
  <si>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</si>
  <si>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</si>
  <si>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</si>
  <si>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</si>
  <si>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</si>
  <si>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</si>
  <si>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</si>
  <si>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</si>
  <si>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</si>
  <si>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</si>
  <si>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</si>
  <si>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</si>
  <si>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</si>
  <si>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</si>
  <si>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</si>
  <si>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</si>
  <si>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</si>
  <si>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</si>
  <si>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</si>
  <si>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</si>
  <si>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</si>
  <si>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</si>
  <si>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</si>
  <si>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</si>
  <si>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</si>
  <si>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</si>
  <si>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</si>
  <si>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</si>
  <si>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</si>
  <si>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</si>
  <si>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</si>
  <si>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</si>
  <si>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</si>
  <si>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</si>
  <si>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</si>
  <si>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</si>
  <si>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</si>
  <si>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</si>
  <si>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</si>
  <si>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</si>
  <si>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</si>
  <si>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</si>
  <si>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</si>
  <si>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</si>
  <si>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</si>
  <si>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</si>
  <si>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</si>
  <si>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</si>
  <si>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</si>
  <si>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</si>
  <si>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</si>
  <si>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</si>
  <si>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</si>
  <si>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</si>
  <si>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</si>
  <si>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</si>
  <si>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</si>
  <si>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</si>
  <si>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</si>
  <si>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</si>
  <si>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</si>
  <si>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</si>
  <si>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</si>
  <si>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</si>
  <si>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</si>
  <si>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</si>
  <si>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</si>
  <si>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</si>
  <si>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</si>
  <si>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</si>
  <si>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</si>
  <si>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</si>
  <si>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</si>
  <si>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</si>
  <si>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</si>
  <si>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</si>
  <si>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</si>
  <si>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</si>
  <si>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</si>
  <si>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</si>
  <si>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</si>
  <si>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</si>
  <si>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</si>
  <si>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</si>
  <si>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</si>
  <si>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</si>
  <si>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</si>
  <si>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</si>
  <si>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</si>
  <si>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</si>
  <si>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</si>
  <si>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</si>
  <si>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</si>
  <si>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</si>
  <si>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</si>
  <si>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</si>
  <si>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</si>
  <si>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</si>
  <si>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</si>
  <si>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</si>
  <si>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</si>
  <si>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</si>
  <si>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</si>
  <si>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</si>
  <si>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</si>
  <si>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</si>
  <si>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</si>
  <si>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</si>
  <si>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</si>
  <si>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</si>
  <si>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</si>
  <si>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</si>
  <si>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</si>
  <si>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</si>
  <si>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</si>
  <si>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</si>
  <si>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</si>
  <si>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</si>
  <si>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</si>
  <si>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</si>
  <si>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</si>
  <si>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</si>
  <si>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</si>
  <si>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</si>
  <si>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</si>
  <si>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</si>
  <si>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</si>
  <si>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</si>
  <si>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</si>
  <si>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</si>
  <si>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</si>
  <si>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</si>
  <si>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</si>
  <si>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</si>
  <si>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</si>
  <si>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</si>
  <si>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</si>
  <si>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</si>
  <si>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</si>
  <si>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</si>
  <si>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</si>
  <si>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</si>
  <si>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</si>
  <si>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</si>
  <si>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</si>
  <si>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</si>
  <si>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</si>
  <si>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</si>
  <si>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</si>
  <si>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</si>
  <si>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</si>
  <si>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</si>
  <si>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</si>
  <si>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</si>
  <si>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</si>
  <si>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</si>
  <si>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</si>
  <si>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</si>
  <si>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</si>
  <si>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</si>
  <si>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</si>
  <si>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</si>
  <si>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</si>
  <si>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</si>
  <si>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</si>
  <si>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</si>
  <si>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</si>
  <si>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</si>
  <si>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</si>
  <si>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</si>
  <si>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</si>
  <si>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</si>
  <si>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</si>
  <si>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</si>
  <si>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</si>
  <si>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</si>
  <si>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</si>
  <si>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</si>
  <si>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</si>
  <si>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</si>
  <si>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</si>
  <si>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</si>
  <si>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</si>
  <si>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</si>
  <si>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</si>
  <si>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</si>
  <si>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</si>
  <si>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</si>
  <si>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</si>
  <si>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</si>
  <si>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</si>
  <si>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</si>
  <si>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</si>
  <si>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</si>
  <si>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</si>
  <si>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</si>
  <si>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</si>
  <si>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</si>
  <si>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</si>
  <si>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</si>
  <si>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</si>
  <si>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</si>
  <si>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</si>
  <si>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</si>
  <si>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</si>
  <si>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</si>
  <si>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</si>
  <si>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</si>
  <si>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</si>
  <si>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</si>
  <si>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</si>
  <si>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</si>
  <si>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</si>
  <si>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</si>
  <si>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</si>
  <si>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</si>
  <si>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</si>
  <si>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</si>
  <si>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</si>
  <si>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</si>
  <si>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</si>
  <si>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</si>
  <si>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</si>
  <si>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</si>
  <si>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</si>
  <si>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</si>
  <si>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</si>
  <si>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</si>
  <si>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</si>
  <si>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</si>
  <si>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</si>
  <si>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</si>
  <si>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</si>
  <si>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</si>
  <si>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</si>
  <si>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</si>
  <si>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</si>
  <si>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</si>
  <si>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</si>
  <si>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</si>
  <si>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</si>
  <si>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</si>
  <si>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</si>
  <si>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</si>
  <si>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</si>
  <si>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</si>
  <si>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</si>
  <si>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</si>
  <si>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</si>
  <si>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</si>
  <si>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</si>
  <si>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</si>
  <si>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</si>
  <si>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</si>
  <si>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</si>
  <si>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</si>
  <si>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</si>
  <si>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</si>
  <si>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</si>
  <si>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</si>
  <si>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</si>
  <si>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</si>
  <si>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</si>
  <si>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</si>
  <si>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</si>
  <si>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</si>
  <si>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</si>
  <si>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</si>
  <si>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</si>
  <si>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</si>
  <si>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</si>
  <si>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</si>
  <si>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</si>
  <si>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</si>
  <si>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</si>
  <si>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</si>
  <si>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</si>
  <si>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</si>
  <si>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</si>
  <si>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</si>
  <si>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</si>
  <si>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</si>
  <si>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</si>
  <si>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</si>
  <si>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</si>
  <si>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</si>
  <si>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</si>
  <si>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</si>
  <si>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</si>
  <si>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</si>
  <si>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</si>
  <si>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</si>
  <si>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</si>
  <si>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</si>
  <si>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</si>
  <si>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</si>
  <si>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</si>
  <si>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</si>
  <si>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</si>
  <si>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</si>
  <si>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</si>
  <si>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</si>
  <si>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</si>
  <si>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</si>
  <si>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</si>
  <si>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</si>
  <si>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</si>
  <si>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</si>
  <si>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</si>
  <si>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</si>
  <si>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</si>
  <si>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</si>
  <si>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</si>
  <si>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</si>
  <si>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</si>
  <si>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</si>
  <si>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</si>
  <si>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</si>
  <si>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</si>
  <si>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</si>
  <si>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</si>
  <si>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</si>
  <si>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</si>
  <si>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</si>
  <si>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</si>
  <si>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</si>
  <si>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</si>
  <si>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</si>
  <si>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</si>
  <si>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</si>
  <si>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</si>
  <si>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</si>
  <si>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</si>
  <si>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</si>
  <si>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</si>
  <si>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</si>
  <si>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</si>
  <si>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</si>
  <si>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</si>
  <si>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</si>
  <si>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</si>
  <si>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</si>
  <si>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</si>
  <si>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</si>
  <si>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</si>
  <si>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</si>
  <si>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</si>
  <si>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</si>
  <si>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</si>
  <si>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</si>
  <si>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</si>
  <si>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</si>
  <si>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</si>
  <si>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</si>
  <si>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</si>
  <si>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</si>
  <si>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</si>
  <si>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</si>
  <si>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</si>
  <si>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</si>
  <si>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</si>
  <si>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</si>
  <si>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</si>
  <si>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</si>
  <si>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</si>
  <si>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</si>
  <si>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</si>
  <si>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</si>
  <si>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</si>
  <si>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</si>
  <si>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</si>
  <si>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</si>
  <si>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</si>
  <si>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</si>
  <si>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</si>
  <si>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</si>
  <si>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</si>
  <si>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</si>
  <si>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</si>
  <si>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</si>
  <si>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</si>
  <si>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</si>
  <si>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</si>
  <si>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</si>
  <si>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</si>
  <si>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</si>
  <si>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</si>
  <si>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</si>
  <si>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</si>
  <si>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</si>
  <si>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</si>
  <si>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</si>
  <si>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</si>
  <si>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</si>
  <si>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</si>
  <si>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</si>
  <si>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</si>
  <si>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</si>
  <si>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</si>
  <si>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</si>
  <si>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</si>
  <si>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</si>
  <si>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</si>
  <si>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</si>
  <si>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</si>
  <si>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</si>
  <si>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</si>
  <si>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</si>
  <si>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</si>
  <si>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</si>
  <si>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</si>
  <si>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</si>
  <si>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</si>
  <si>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</si>
  <si>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</si>
  <si>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</si>
  <si>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</si>
  <si>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</si>
  <si>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</si>
  <si>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</si>
  <si>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</si>
  <si>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</si>
  <si>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</si>
  <si>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</si>
  <si>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</si>
  <si>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</si>
  <si>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</si>
  <si>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</si>
  <si>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</si>
  <si>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</si>
  <si>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</si>
  <si>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</si>
  <si>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</si>
  <si>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</si>
  <si>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</si>
  <si>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</si>
  <si>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</si>
  <si>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</si>
  <si>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</si>
  <si>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</si>
  <si>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</si>
  <si>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</si>
  <si>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</si>
  <si>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</si>
  <si>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</si>
  <si>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</si>
  <si>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</si>
  <si>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</si>
  <si>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</si>
  <si>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</si>
  <si>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</si>
  <si>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</si>
  <si>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</si>
  <si>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</si>
  <si>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</si>
  <si>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</si>
  <si>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</si>
  <si>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</si>
  <si>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</si>
  <si>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</si>
  <si>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</si>
  <si>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</si>
  <si>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</si>
  <si>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</si>
  <si>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</si>
  <si>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</si>
  <si>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</si>
  <si>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</si>
  <si>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</si>
  <si>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</si>
  <si>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</si>
  <si>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</si>
  <si>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</si>
  <si>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</si>
  <si>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</si>
  <si>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</si>
  <si>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</si>
  <si>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</si>
  <si>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</si>
  <si>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</si>
  <si>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</si>
  <si>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</si>
  <si>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</si>
  <si>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</si>
  <si>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</si>
  <si>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</si>
  <si>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</si>
  <si>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</si>
  <si>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</si>
  <si>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</si>
  <si>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</si>
  <si>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</si>
  <si>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</si>
  <si>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</si>
  <si>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</si>
  <si>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</si>
  <si>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</si>
  <si>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</si>
  <si>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</si>
  <si>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</si>
  <si>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</si>
  <si>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</si>
  <si>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</si>
  <si>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</si>
  <si>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</si>
  <si>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</si>
  <si>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</si>
  <si>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</si>
  <si>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</si>
  <si>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</si>
  <si>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</si>
  <si>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</si>
  <si>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</si>
  <si>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</si>
  <si>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</si>
  <si>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</si>
  <si>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</si>
  <si>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</si>
  <si>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</si>
  <si>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</si>
  <si>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</si>
  <si>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</si>
  <si>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</si>
  <si>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</si>
  <si>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</si>
  <si>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</si>
  <si>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</si>
  <si>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</si>
  <si>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</si>
  <si>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</si>
  <si>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</si>
  <si>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</si>
  <si>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</si>
  <si>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</si>
  <si>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</si>
  <si>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</si>
  <si>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</si>
  <si>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</si>
  <si>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</si>
  <si>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</si>
  <si>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</si>
  <si>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</si>
  <si>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</si>
  <si>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</si>
  <si>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</si>
  <si>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</si>
  <si>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</si>
  <si>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</si>
  <si>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</si>
  <si>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</si>
  <si>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</si>
  <si>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</si>
  <si>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</si>
  <si>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</si>
  <si>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</si>
  <si>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</si>
  <si>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</si>
  <si>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</si>
  <si>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</si>
  <si>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</si>
  <si>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</si>
  <si>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</si>
  <si>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</si>
  <si>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</si>
  <si>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</si>
  <si>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</si>
  <si>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</si>
  <si>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</si>
  <si>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</si>
  <si>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</si>
  <si>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</si>
  <si>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</si>
  <si>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</si>
  <si>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</si>
  <si>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</si>
  <si>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</si>
  <si>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</si>
  <si>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</si>
  <si>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</si>
  <si>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</si>
  <si>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</si>
  <si>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</si>
  <si>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</si>
  <si>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</si>
  <si>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</si>
  <si>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</si>
  <si>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</si>
  <si>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</si>
  <si>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</si>
  <si>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</si>
  <si>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</si>
  <si>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</si>
  <si>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</si>
  <si>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</si>
  <si>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</si>
  <si>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</si>
  <si>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</si>
  <si>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</si>
  <si>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</si>
  <si>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</si>
  <si>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</si>
  <si>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</si>
  <si>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</si>
  <si>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</si>
  <si>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</si>
  <si>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</si>
  <si>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</si>
  <si>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</si>
  <si>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</si>
  <si>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</si>
  <si>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</si>
  <si>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</si>
  <si>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</si>
  <si>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</si>
  <si>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</si>
  <si>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</si>
  <si>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</si>
  <si>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</si>
  <si>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</si>
  <si>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</si>
  <si>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</si>
  <si>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</si>
  <si>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</si>
  <si>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</si>
  <si>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</si>
  <si>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</si>
  <si>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</si>
  <si>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</si>
  <si>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</si>
  <si>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</si>
  <si>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</si>
  <si>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</si>
  <si>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</si>
  <si>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</si>
  <si>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</si>
  <si>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</si>
  <si>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</si>
  <si>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</si>
  <si>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</si>
  <si>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</si>
  <si>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</si>
  <si>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</si>
  <si>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</si>
  <si>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</si>
  <si>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</si>
  <si>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</si>
  <si>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</si>
  <si>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</si>
  <si>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</si>
  <si>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</si>
  <si>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</si>
  <si>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</si>
  <si>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</si>
  <si>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</si>
  <si>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</si>
  <si>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</si>
  <si>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</si>
  <si>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</si>
  <si>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</si>
  <si>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</si>
  <si>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</si>
  <si>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</si>
  <si>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</si>
  <si>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</si>
  <si>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</si>
  <si>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</si>
  <si>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</si>
  <si>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</si>
  <si>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</si>
  <si>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</si>
  <si>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</si>
  <si>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</si>
  <si>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</si>
  <si>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</si>
  <si>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</si>
  <si>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</si>
  <si>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</si>
  <si>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</si>
  <si>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</si>
  <si>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</si>
  <si>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</si>
  <si>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</si>
  <si>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</si>
  <si>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</si>
  <si>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</si>
  <si>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</si>
  <si>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</si>
  <si>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</si>
  <si>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</si>
  <si>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</si>
  <si>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</si>
  <si>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</si>
  <si>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</si>
  <si>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</si>
  <si>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</si>
  <si>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</si>
  <si>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</si>
  <si>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</si>
  <si>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</si>
  <si>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</si>
  <si>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</si>
  <si>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</si>
  <si>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</si>
  <si>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</si>
  <si>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</si>
  <si>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</si>
  <si>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</si>
  <si>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</si>
  <si>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</si>
  <si>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</si>
  <si>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</si>
  <si>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</si>
  <si>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</si>
  <si>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</si>
  <si>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</si>
  <si>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</si>
  <si>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</si>
  <si>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</si>
  <si>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</si>
  <si>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</si>
  <si>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</si>
  <si>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</si>
  <si>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</si>
  <si>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</si>
  <si>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</si>
  <si>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</si>
  <si>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</si>
  <si>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</si>
  <si>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</si>
  <si>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</si>
  <si>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</si>
  <si>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</si>
  <si>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</si>
  <si>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</si>
  <si>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</si>
  <si>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</si>
  <si>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</si>
  <si>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</si>
  <si>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</si>
  <si>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</si>
  <si>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</si>
  <si>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</si>
  <si>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</si>
  <si>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</si>
  <si>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</si>
  <si>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</si>
  <si>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</si>
  <si>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</si>
  <si>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</si>
  <si>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</si>
  <si>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</si>
  <si>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</si>
  <si>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</si>
  <si>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</si>
  <si>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</si>
  <si>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</si>
  <si>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</si>
  <si>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</si>
  <si>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</si>
  <si>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</si>
  <si>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</si>
  <si>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</si>
  <si>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</si>
  <si>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</si>
  <si>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</si>
  <si>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</si>
  <si>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</si>
  <si>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</si>
  <si>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</si>
  <si>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</si>
  <si>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</si>
  <si>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</si>
  <si>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</si>
  <si>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</si>
  <si>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</si>
  <si>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</si>
  <si>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</si>
  <si>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</si>
  <si>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</si>
  <si>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</si>
  <si>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</si>
  <si>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</si>
  <si>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</si>
  <si>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</si>
  <si>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</si>
  <si>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</si>
  <si>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</si>
  <si>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</si>
  <si>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</si>
  <si>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</si>
  <si>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</si>
  <si>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</si>
  <si>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</si>
  <si>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</si>
  <si>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</si>
  <si>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</si>
  <si>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</si>
  <si>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</si>
  <si>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</si>
  <si>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</si>
  <si>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</si>
  <si>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</si>
  <si>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</si>
  <si>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</si>
  <si>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</si>
  <si>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</si>
  <si>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</si>
  <si>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</si>
  <si>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</si>
  <si>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</si>
  <si>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</si>
  <si>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</si>
  <si>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</si>
  <si>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</si>
  <si>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</si>
  <si>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</si>
  <si>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</si>
  <si>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</si>
  <si>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</si>
  <si>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</si>
  <si>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</si>
  <si>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</si>
  <si>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</si>
  <si>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</si>
  <si>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</si>
  <si>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</si>
  <si>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</si>
  <si>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</si>
  <si>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</si>
  <si>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</si>
  <si>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</si>
  <si>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</si>
  <si>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</si>
  <si>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</si>
  <si>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</si>
  <si>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</si>
  <si>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</si>
  <si>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</si>
  <si>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</si>
  <si>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</si>
  <si>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</si>
  <si>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</si>
  <si>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</si>
  <si>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</si>
  <si>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</si>
  <si>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</si>
  <si>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</si>
  <si>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</si>
  <si>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</si>
  <si>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</si>
  <si>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</si>
  <si>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</si>
  <si>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</si>
  <si>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</si>
  <si>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</si>
  <si>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</si>
  <si>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</si>
  <si>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</si>
  <si>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</si>
  <si>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</si>
  <si>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</si>
  <si>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</si>
  <si>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</si>
  <si>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</si>
  <si>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</si>
  <si>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</si>
  <si>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</si>
  <si>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</si>
  <si>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</si>
  <si>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</si>
  <si>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</si>
  <si>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</si>
  <si>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</si>
  <si>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</si>
  <si>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</si>
  <si>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</si>
  <si>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</si>
  <si>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</si>
  <si>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</si>
  <si>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</si>
  <si>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</si>
  <si>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</si>
  <si>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</si>
  <si>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</si>
  <si>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</si>
  <si>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</si>
  <si>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</si>
  <si>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</si>
  <si>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</si>
  <si>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</si>
  <si>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</si>
  <si>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</si>
  <si>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</si>
  <si>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</si>
  <si>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</si>
  <si>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</si>
  <si>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</si>
  <si>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</si>
  <si>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</si>
  <si>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</si>
  <si>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</si>
  <si>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</si>
  <si>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</si>
  <si>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</si>
  <si>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</si>
  <si>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</si>
  <si>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</si>
  <si>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</si>
  <si>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</si>
  <si>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</si>
  <si>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</si>
  <si>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</si>
  <si>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</si>
  <si>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</si>
  <si>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</si>
  <si>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</si>
  <si>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</si>
  <si>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</si>
  <si>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</si>
  <si>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</si>
  <si>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</si>
  <si>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</si>
  <si>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</si>
  <si>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</si>
  <si>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</si>
  <si>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</si>
  <si>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</si>
  <si>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</si>
  <si>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</si>
  <si>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</si>
  <si>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</si>
  <si>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</si>
  <si>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</si>
  <si>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</si>
  <si>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</si>
  <si>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</si>
  <si>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</si>
  <si>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</si>
  <si>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</si>
  <si>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</si>
  <si>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</si>
  <si>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</si>
  <si>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</si>
  <si>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</si>
  <si>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</si>
  <si>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</si>
  <si>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</si>
  <si>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</si>
  <si>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</si>
  <si>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</si>
  <si>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</si>
  <si>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</si>
  <si>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</si>
  <si>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</si>
  <si>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</si>
  <si>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</si>
  <si>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</si>
  <si>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</si>
  <si>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</si>
  <si>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</si>
  <si>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</si>
  <si>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</si>
  <si>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</si>
  <si>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</si>
  <si>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</si>
  <si>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</si>
  <si>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</si>
  <si>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</si>
  <si>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</si>
  <si>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</si>
  <si>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</si>
  <si>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</si>
  <si>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</si>
  <si>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</si>
  <si>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</si>
  <si>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</si>
  <si>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</si>
  <si>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</si>
  <si>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</si>
  <si>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</si>
  <si>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</si>
  <si>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</si>
  <si>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</si>
  <si>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</si>
  <si>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</si>
  <si>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</si>
  <si>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</si>
  <si>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</si>
  <si>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</si>
  <si>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</si>
  <si>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</si>
  <si>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</si>
  <si>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</si>
  <si>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</si>
  <si>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</si>
  <si>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</si>
  <si>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</si>
  <si>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</si>
  <si>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</si>
  <si>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</si>
  <si>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</si>
  <si>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</si>
  <si>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</si>
  <si>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</si>
  <si>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</si>
  <si>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</si>
  <si>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</si>
  <si>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</si>
  <si>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</si>
  <si>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</si>
  <si>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</si>
  <si>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</si>
  <si>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</si>
  <si>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</si>
  <si>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</si>
  <si>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</si>
  <si>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</si>
  <si>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</si>
  <si>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</si>
  <si>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</si>
  <si>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</si>
  <si>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</si>
  <si>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</si>
  <si>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</si>
  <si>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</si>
  <si>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</si>
  <si>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</si>
  <si>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</si>
  <si>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</si>
  <si>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</si>
  <si>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</si>
  <si>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</si>
  <si>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</si>
  <si>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</si>
  <si>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</si>
  <si>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</si>
  <si>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</si>
  <si>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</si>
  <si>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</si>
  <si>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</si>
  <si>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</si>
  <si>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</si>
  <si>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</si>
  <si>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</si>
  <si>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</si>
  <si>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</si>
  <si>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</si>
  <si>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</si>
  <si>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</si>
  <si>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</si>
  <si>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</si>
  <si>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</si>
  <si>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</si>
  <si>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</si>
  <si>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</si>
  <si>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</si>
  <si>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</si>
  <si>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</si>
  <si>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</si>
  <si>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</si>
  <si>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</si>
  <si>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</si>
  <si>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</si>
  <si>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</si>
  <si>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</si>
  <si>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</si>
  <si>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</si>
  <si>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</si>
  <si>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</si>
  <si>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</si>
  <si>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</si>
  <si>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</si>
  <si>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</si>
  <si>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</si>
  <si>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</si>
  <si>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</si>
  <si>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</si>
  <si>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</si>
  <si>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</si>
  <si>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</si>
  <si>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</si>
  <si>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</si>
  <si>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</si>
  <si>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</si>
  <si>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</si>
  <si>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</si>
  <si>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</si>
  <si>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</si>
  <si>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</si>
  <si>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</si>
  <si>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</si>
  <si>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</si>
  <si>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</si>
  <si>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</si>
  <si>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</si>
  <si>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</si>
  <si>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</si>
  <si>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</si>
  <si>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</si>
  <si>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</si>
  <si>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</si>
  <si>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</si>
  <si>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</si>
  <si>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</si>
  <si>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</si>
  <si>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</si>
  <si>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</si>
  <si>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</si>
  <si>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</si>
  <si>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</si>
  <si>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</si>
  <si>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</si>
  <si>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</si>
  <si>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</si>
  <si>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</si>
  <si>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</si>
  <si>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</si>
  <si>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</si>
  <si>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</si>
  <si>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</si>
  <si>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</si>
  <si>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</si>
  <si>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</si>
  <si>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</si>
  <si>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</si>
  <si>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</si>
  <si>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</si>
  <si>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</si>
  <si>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</si>
  <si>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</si>
  <si>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</si>
  <si>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</si>
  <si>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</si>
  <si>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</si>
  <si>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</si>
  <si>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</si>
  <si>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</si>
  <si>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</si>
  <si>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</si>
  <si>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</si>
  <si>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</si>
  <si>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</si>
  <si>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</si>
  <si>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</si>
  <si>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</si>
  <si>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</si>
  <si>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</si>
  <si>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</si>
  <si>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</si>
  <si>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</si>
  <si>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</si>
  <si>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</si>
  <si>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</si>
  <si>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</si>
  <si>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</si>
  <si>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</si>
  <si>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</si>
  <si>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</si>
  <si>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</si>
  <si>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</si>
  <si>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</si>
  <si>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</si>
  <si>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</si>
  <si>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</si>
  <si>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</si>
  <si>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</si>
  <si>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</si>
  <si>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</si>
  <si>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</si>
  <si>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</si>
  <si>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</si>
  <si>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</si>
  <si>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</si>
  <si>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</si>
  <si>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</si>
  <si>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</si>
  <si>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</si>
  <si>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</si>
  <si>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</si>
  <si>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</si>
  <si>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</si>
  <si>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</si>
  <si>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</si>
  <si>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</si>
  <si>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</si>
  <si>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</si>
  <si>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</si>
  <si>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</si>
  <si>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</si>
  <si>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</si>
  <si>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</si>
  <si>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</si>
  <si>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</si>
  <si>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</si>
  <si>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</si>
  <si>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</si>
  <si>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</si>
  <si>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</si>
  <si>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</si>
  <si>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</si>
  <si>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</si>
  <si>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</si>
  <si>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</si>
  <si>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</si>
  <si>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</si>
  <si>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</si>
  <si>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</si>
  <si>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</si>
  <si>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</si>
  <si>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</si>
  <si>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</si>
  <si>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</si>
  <si>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</si>
  <si>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</si>
  <si>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</si>
  <si>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</si>
  <si>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</si>
  <si>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</si>
  <si>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</si>
  <si>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</si>
  <si>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</si>
  <si>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</si>
  <si>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</si>
  <si>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</si>
  <si>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</si>
  <si>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</si>
  <si>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</si>
  <si>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</si>
  <si>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</si>
  <si>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</si>
  <si>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</si>
  <si>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</si>
  <si>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</si>
  <si>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</si>
  <si>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</si>
  <si>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</si>
  <si>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</si>
  <si>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</si>
  <si>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</si>
  <si>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</si>
  <si>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</si>
  <si>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</si>
  <si>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</si>
  <si>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</si>
  <si>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</si>
  <si>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</si>
  <si>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</si>
  <si>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</si>
  <si>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</si>
  <si>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</si>
  <si>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</si>
  <si>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</si>
  <si>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</si>
  <si>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</si>
  <si>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</si>
  <si>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</si>
  <si>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</si>
  <si>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</si>
  <si>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</si>
  <si>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</si>
  <si>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</si>
  <si>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</si>
  <si>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</si>
  <si>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</si>
  <si>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</si>
  <si>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</si>
  <si>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</si>
  <si>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</si>
  <si>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</si>
  <si>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</si>
  <si>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</si>
  <si>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</si>
  <si>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</si>
  <si>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</si>
  <si>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</si>
  <si>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</si>
  <si>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</si>
  <si>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</si>
  <si>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</si>
  <si>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</si>
  <si>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</si>
  <si>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</si>
  <si>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</si>
  <si>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</si>
  <si>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</si>
  <si>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</si>
  <si>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</si>
  <si>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</si>
  <si>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</si>
  <si>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</si>
  <si>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</si>
  <si>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</si>
  <si>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</si>
  <si>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</si>
  <si>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</si>
  <si>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</si>
  <si>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</si>
  <si>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</si>
  <si>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</si>
  <si>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</si>
  <si>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</si>
  <si>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</si>
  <si>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</si>
  <si>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</si>
  <si>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</si>
  <si>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</si>
  <si>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</si>
  <si>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</si>
  <si>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</si>
  <si>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</si>
  <si>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</si>
  <si>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</si>
  <si>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</si>
  <si>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</si>
  <si>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</si>
  <si>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</si>
  <si>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</si>
  <si>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</si>
  <si>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</si>
  <si>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</si>
  <si>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</si>
  <si>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</si>
  <si>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</si>
  <si>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</si>
  <si>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</si>
  <si>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</si>
  <si>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</si>
  <si>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</si>
  <si>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</si>
  <si>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</si>
  <si>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</si>
  <si>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</si>
  <si>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</si>
  <si>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</si>
  <si>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</si>
  <si>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</si>
  <si>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</si>
  <si>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</si>
  <si>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</si>
  <si>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</si>
  <si>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</si>
  <si>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</si>
  <si>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</si>
  <si>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</si>
  <si>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</si>
  <si>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</si>
  <si>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</si>
  <si>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</si>
  <si>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</si>
  <si>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</si>
  <si>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</si>
  <si>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</si>
  <si>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</si>
  <si>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</si>
  <si>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</si>
  <si>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</si>
  <si>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</si>
  <si>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</si>
  <si>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</si>
  <si>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</si>
  <si>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</si>
  <si>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</si>
  <si>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</si>
  <si>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</si>
  <si>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</si>
  <si>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</si>
  <si>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</si>
  <si>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</si>
  <si>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</si>
  <si>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</si>
  <si>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</si>
  <si>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</si>
  <si>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</si>
  <si>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</si>
  <si>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</si>
  <si>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</si>
  <si>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</si>
  <si>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</si>
  <si>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</si>
  <si>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</si>
  <si>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</si>
  <si>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</si>
  <si>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</si>
  <si>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</si>
  <si>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</si>
  <si>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</si>
  <si>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</si>
  <si>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</si>
  <si>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</si>
  <si>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</si>
  <si>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</si>
  <si>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</si>
  <si>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</si>
  <si>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</si>
  <si>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</si>
  <si>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</si>
  <si>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</si>
  <si>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</si>
  <si>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</si>
  <si>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</si>
  <si>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</si>
  <si>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</si>
  <si>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</si>
  <si>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</si>
  <si>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</si>
  <si>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</si>
  <si>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</si>
  <si>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</si>
  <si>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</si>
  <si>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</si>
  <si>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</si>
  <si>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</si>
  <si>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</si>
  <si>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</si>
  <si>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</si>
  <si>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</si>
  <si>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</si>
  <si>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</si>
  <si>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</si>
  <si>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</si>
  <si>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</si>
  <si>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</si>
  <si>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</si>
  <si>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</si>
  <si>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</si>
  <si>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</si>
  <si>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</si>
  <si>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</si>
  <si>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</si>
  <si>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</si>
  <si>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</si>
  <si>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</si>
  <si>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</si>
  <si>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</si>
  <si>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</si>
  <si>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</si>
  <si>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</si>
  <si>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</si>
  <si>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</si>
  <si>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</si>
  <si>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</si>
  <si>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</si>
  <si>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</si>
  <si>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</si>
  <si>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</si>
  <si>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</si>
  <si>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</si>
  <si>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</si>
  <si>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</si>
  <si>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</si>
  <si>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</si>
  <si>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</si>
  <si>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</si>
  <si>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</si>
  <si>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</si>
  <si>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</si>
  <si>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</si>
  <si>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</si>
  <si>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</si>
  <si>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</si>
  <si>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</si>
  <si>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</si>
  <si>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</si>
  <si>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</si>
  <si>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</si>
  <si>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</si>
  <si>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</si>
  <si>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</si>
  <si>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</si>
  <si>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</si>
  <si>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</si>
  <si>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</si>
  <si>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</si>
  <si>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</si>
  <si>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</si>
  <si>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</si>
  <si>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</si>
  <si>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</si>
  <si>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</si>
  <si>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</si>
  <si>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</si>
  <si>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</si>
  <si>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</si>
  <si>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</si>
  <si>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</si>
  <si>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</si>
  <si>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</si>
  <si>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</si>
  <si>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</si>
  <si>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</si>
  <si>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</si>
  <si>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</si>
  <si>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</si>
  <si>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</si>
  <si>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</si>
  <si>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</si>
  <si>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</si>
  <si>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</si>
  <si>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</si>
  <si>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</si>
  <si>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</si>
  <si>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</si>
  <si>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</si>
  <si>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</si>
  <si>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</si>
  <si>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</si>
  <si>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</si>
  <si>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</si>
  <si>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</si>
  <si>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</si>
  <si>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</si>
  <si>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</si>
  <si>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</si>
  <si>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</si>
  <si>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</si>
  <si>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</si>
  <si>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</si>
  <si>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</si>
  <si>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</si>
  <si>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</si>
  <si>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</si>
  <si>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</si>
  <si>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</si>
  <si>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</si>
  <si>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</si>
  <si>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</si>
  <si>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</si>
  <si>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</si>
  <si>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</si>
  <si>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</si>
  <si>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</si>
  <si>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</si>
  <si>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</si>
  <si>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</si>
  <si>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</si>
  <si>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</si>
  <si>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</si>
  <si>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</si>
  <si>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</si>
  <si>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</si>
  <si>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</si>
  <si>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</si>
  <si>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</si>
  <si>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</si>
  <si>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</si>
  <si>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</si>
  <si>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</si>
  <si>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</si>
  <si>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</si>
  <si>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</si>
  <si>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</si>
  <si>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</si>
  <si>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</si>
  <si>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</si>
  <si>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</si>
  <si>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</si>
  <si>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</si>
  <si>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</si>
  <si>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</si>
  <si>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</si>
  <si>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</si>
  <si>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</si>
  <si>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</si>
  <si>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</si>
  <si>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</si>
  <si>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</si>
  <si>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</si>
  <si>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</si>
  <si>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</si>
  <si>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</si>
  <si>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</si>
  <si>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</si>
  <si>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</si>
  <si>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</si>
  <si>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</si>
  <si>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</si>
  <si>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</si>
  <si>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</si>
  <si>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</si>
  <si>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</si>
  <si>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</si>
  <si>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</si>
  <si>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</si>
  <si>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</si>
  <si>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</si>
  <si>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</si>
  <si>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</si>
  <si>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</si>
  <si>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</si>
  <si>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</si>
  <si>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</si>
  <si>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</si>
  <si>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</si>
  <si>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</si>
  <si>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</si>
  <si>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</si>
  <si>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</si>
  <si>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</si>
  <si>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</si>
  <si>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</si>
  <si>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</si>
  <si>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</si>
  <si>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</si>
  <si>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</si>
  <si>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</si>
  <si>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</si>
  <si>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</si>
  <si>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</si>
  <si>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</si>
  <si>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</si>
  <si>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</si>
  <si>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</si>
  <si>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</si>
  <si>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</si>
  <si>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</si>
  <si>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</si>
  <si>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</si>
  <si>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</si>
  <si>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</si>
  <si>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</si>
  <si>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</si>
  <si>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</si>
  <si>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</si>
  <si>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</si>
  <si>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</si>
  <si>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</si>
  <si>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</si>
  <si>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</si>
  <si>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</si>
  <si>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</si>
  <si>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</si>
  <si>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</si>
  <si>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</si>
  <si>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</si>
  <si>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</si>
  <si>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</si>
  <si>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</si>
  <si>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</si>
  <si>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</si>
  <si>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</si>
  <si>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</si>
  <si>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</si>
  <si>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</si>
  <si>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</si>
  <si>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</si>
  <si>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</si>
  <si>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</si>
  <si>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</si>
  <si>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</si>
  <si>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</si>
  <si>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</si>
  <si>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</si>
  <si>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</si>
  <si>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</si>
  <si>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</si>
  <si>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</si>
  <si>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</si>
  <si>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</si>
  <si>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</si>
  <si>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</si>
  <si>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</si>
  <si>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</si>
  <si>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</si>
  <si>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</si>
  <si>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</si>
  <si>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</si>
  <si>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</si>
  <si>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</si>
  <si>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</si>
  <si>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</si>
  <si>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</si>
  <si>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</si>
  <si>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</si>
  <si>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</si>
  <si>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</si>
  <si>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</si>
  <si>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</si>
  <si>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</si>
  <si>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</si>
  <si>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</si>
  <si>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</si>
  <si>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</si>
  <si>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</si>
  <si>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</si>
  <si>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</si>
  <si>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</si>
  <si>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</si>
  <si>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</si>
  <si>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</si>
  <si>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</si>
  <si>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</si>
  <si>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</si>
  <si>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</si>
  <si>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</si>
  <si>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</si>
  <si>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</si>
  <si>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</si>
  <si>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</si>
  <si>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</si>
  <si>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</si>
  <si>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</si>
  <si>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</si>
  <si>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</si>
  <si>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</si>
  <si>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</si>
  <si>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</si>
  <si>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</si>
  <si>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</si>
  <si>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</si>
  <si>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</si>
  <si>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</si>
  <si>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</si>
  <si>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</si>
  <si>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</si>
  <si>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</si>
  <si>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</si>
  <si>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</si>
  <si>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</si>
  <si>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</si>
  <si>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</si>
  <si>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</si>
  <si>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</si>
  <si>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</si>
  <si>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</si>
  <si>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</si>
  <si>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</si>
  <si>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</si>
  <si>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</si>
  <si>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</si>
  <si>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</si>
  <si>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</si>
  <si>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</si>
  <si>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</si>
  <si>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</si>
  <si>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</si>
  <si>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</si>
  <si>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</si>
  <si>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</si>
  <si>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</si>
  <si>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</si>
  <si>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</si>
  <si>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</si>
  <si>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</si>
  <si>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</si>
  <si>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</si>
  <si>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</si>
  <si>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</si>
  <si>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</si>
  <si>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</si>
  <si>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</si>
  <si>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</si>
  <si>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</si>
  <si>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</si>
  <si>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</si>
  <si>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</si>
  <si>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</si>
  <si>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</si>
  <si>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</si>
  <si>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</si>
  <si>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</si>
  <si>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</si>
  <si>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</si>
  <si>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</si>
  <si>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</si>
  <si>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</si>
  <si>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</si>
  <si>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</si>
  <si>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</si>
  <si>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</si>
  <si>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</si>
  <si>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</si>
  <si>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</si>
  <si>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</si>
  <si>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</si>
  <si>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</si>
  <si>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</si>
  <si>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</si>
  <si>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</si>
  <si>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</si>
  <si>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</si>
  <si>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</si>
  <si>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</si>
  <si>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</si>
  <si>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</si>
  <si>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</si>
  <si>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</si>
  <si>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</si>
  <si>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</si>
  <si>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</si>
  <si>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</si>
  <si>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</si>
  <si>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</si>
  <si>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</si>
  <si>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</si>
  <si>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</si>
  <si>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</si>
  <si>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</si>
  <si>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</si>
  <si>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</si>
  <si>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</si>
  <si>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</si>
  <si>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</si>
  <si>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</si>
  <si>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</si>
  <si>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</si>
  <si>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</si>
  <si>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</si>
  <si>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</si>
  <si>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</si>
  <si>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</si>
  <si>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</si>
  <si>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</si>
  <si>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</si>
  <si>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</si>
  <si>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</si>
  <si>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</si>
  <si>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</si>
  <si>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</si>
  <si>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</si>
  <si>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</si>
  <si>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</si>
  <si>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</si>
  <si>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</si>
  <si>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</si>
  <si>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</si>
  <si>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</si>
  <si>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</si>
  <si>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</si>
  <si>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</si>
  <si>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</si>
  <si>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</si>
  <si>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</si>
  <si>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</si>
  <si>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</si>
  <si>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</si>
  <si>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</si>
  <si>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</si>
  <si>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</si>
  <si>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</si>
  <si>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</si>
  <si>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</si>
  <si>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</si>
  <si>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</si>
  <si>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</si>
  <si>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</si>
  <si>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</si>
  <si>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</si>
  <si>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</si>
  <si>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</si>
  <si>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</si>
  <si>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</si>
  <si>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</si>
  <si>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</si>
  <si>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</si>
  <si>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</si>
  <si>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</si>
  <si>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</si>
  <si>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</si>
  <si>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</si>
  <si>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</si>
  <si>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</si>
  <si>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</si>
  <si>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</si>
  <si>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</si>
  <si>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</si>
  <si>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</si>
  <si>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</si>
  <si>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</si>
  <si>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</si>
  <si>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</si>
  <si>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</si>
  <si>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</si>
  <si>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</si>
  <si>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</si>
  <si>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</si>
  <si>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</si>
  <si>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</si>
  <si>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</si>
  <si>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</si>
  <si>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</si>
  <si>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</si>
  <si>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</si>
  <si>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</si>
  <si>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</si>
  <si>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</si>
  <si>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</si>
  <si>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</si>
  <si>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</si>
  <si>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</si>
  <si>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</si>
  <si>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</si>
  <si>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</si>
  <si>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</si>
  <si>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</si>
  <si>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</si>
  <si>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</si>
  <si>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</si>
  <si>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</si>
  <si>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</si>
  <si>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</si>
  <si>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</si>
  <si>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</si>
  <si>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</si>
  <si>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</si>
  <si>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</si>
  <si>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</si>
  <si>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</si>
  <si>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</si>
  <si>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</si>
  <si>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</si>
  <si>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</si>
  <si>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</si>
  <si>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</si>
  <si>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</si>
  <si>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</si>
  <si>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</si>
  <si>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</si>
  <si>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</si>
  <si>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</si>
  <si>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</si>
  <si>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</si>
  <si>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</si>
  <si>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</si>
  <si>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</si>
  <si>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</si>
  <si>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</si>
  <si>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</si>
  <si>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</si>
  <si>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</si>
  <si>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</si>
  <si>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</si>
  <si>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</si>
  <si>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</si>
  <si>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</si>
  <si>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</si>
  <si>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</si>
  <si>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</si>
  <si>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</si>
  <si>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</si>
  <si>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</si>
  <si>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</si>
  <si>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</si>
  <si>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</si>
  <si>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</si>
  <si>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</si>
  <si>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</si>
  <si>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</si>
  <si>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</si>
  <si>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</si>
  <si>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</si>
  <si>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</si>
  <si>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</si>
  <si>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</si>
  <si>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</si>
  <si>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</si>
  <si>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</si>
  <si>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</si>
  <si>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</si>
  <si>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</si>
  <si>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</si>
  <si>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</si>
  <si>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</si>
  <si>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</si>
  <si>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</si>
  <si>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</si>
  <si>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</si>
  <si>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</si>
  <si>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</si>
  <si>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</si>
  <si>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</si>
  <si>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</si>
  <si>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</si>
  <si>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</si>
  <si>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</si>
  <si>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</si>
  <si>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</si>
  <si>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</si>
  <si>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</si>
  <si>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</si>
  <si>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</si>
  <si>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</si>
  <si>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</si>
  <si>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</si>
  <si>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</si>
  <si>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</si>
  <si>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</si>
  <si>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</si>
  <si>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</si>
  <si>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</si>
  <si>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</si>
  <si>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</si>
  <si>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</si>
  <si>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</si>
  <si>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</si>
  <si>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</si>
  <si>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</si>
  <si>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</si>
  <si>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</si>
  <si>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</si>
  <si>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</si>
  <si>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</si>
  <si>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</si>
  <si>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</si>
  <si>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</si>
  <si>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</si>
  <si>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</si>
  <si>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</si>
  <si>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</si>
  <si>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</si>
  <si>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</si>
  <si>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</si>
  <si>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</si>
  <si>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</si>
  <si>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</si>
  <si>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</si>
  <si>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</si>
  <si>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</si>
  <si>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</si>
  <si>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</si>
  <si>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</si>
  <si>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</si>
  <si>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</si>
  <si>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</si>
  <si>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</si>
  <si>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</si>
  <si>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</si>
  <si>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</si>
  <si>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</si>
  <si>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</si>
  <si>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</si>
  <si>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</si>
  <si>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</si>
  <si>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</si>
  <si>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</si>
  <si>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</si>
  <si>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</si>
  <si>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</si>
  <si>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</si>
  <si>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</si>
  <si>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</si>
  <si>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</si>
  <si>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</si>
  <si>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</si>
  <si>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</si>
  <si>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</si>
  <si>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</si>
  <si>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</si>
  <si>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</si>
  <si>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</si>
  <si>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</si>
  <si>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</si>
  <si>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</si>
  <si>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</si>
  <si>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</si>
  <si>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</si>
  <si>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</si>
  <si>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</si>
  <si>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</si>
  <si>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</si>
  <si>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</si>
  <si>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</si>
  <si>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</si>
  <si>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</si>
  <si>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</si>
  <si>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</si>
  <si>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</si>
  <si>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</si>
  <si>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</si>
  <si>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</si>
  <si>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</si>
  <si>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</si>
  <si>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</si>
  <si>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</si>
  <si>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</si>
  <si>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</si>
  <si>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</si>
  <si>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</si>
  <si>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</si>
  <si>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</si>
  <si>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</si>
  <si>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</si>
  <si>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</si>
  <si>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</si>
  <si>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</si>
  <si>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</si>
  <si>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</si>
  <si>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</si>
  <si>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</si>
  <si>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</si>
  <si>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</si>
  <si>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</si>
  <si>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</si>
  <si>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</si>
  <si>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</si>
  <si>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</si>
  <si>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</si>
  <si>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</si>
  <si>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</si>
  <si>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</si>
  <si>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</si>
  <si>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</si>
  <si>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</si>
  <si>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</si>
  <si>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</si>
  <si>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</si>
  <si>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</si>
  <si>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</si>
  <si>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</si>
  <si>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</si>
  <si>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</si>
  <si>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</si>
  <si>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</si>
  <si>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</si>
  <si>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</si>
  <si>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</si>
  <si>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</si>
  <si>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</si>
  <si>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</si>
  <si>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</si>
  <si>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</si>
  <si>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</si>
  <si>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</si>
  <si>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</si>
  <si>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</si>
  <si>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</si>
  <si>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</si>
  <si>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</si>
  <si>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</si>
  <si>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</si>
  <si>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</si>
  <si>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</si>
  <si>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</si>
  <si>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</si>
  <si>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</si>
  <si>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</si>
  <si>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</si>
  <si>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</si>
  <si>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</si>
  <si>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</si>
  <si>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</si>
  <si>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</si>
  <si>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</si>
  <si>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</si>
  <si>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</si>
  <si>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</si>
  <si>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</si>
  <si>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</si>
  <si>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</si>
  <si>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</si>
  <si>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</si>
  <si>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</si>
  <si>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</si>
  <si>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</si>
  <si>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</si>
  <si>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</si>
  <si>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</si>
  <si>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</si>
  <si>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</si>
  <si>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</si>
  <si>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</si>
  <si>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</si>
  <si>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</si>
  <si>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</si>
  <si>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</si>
  <si>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</si>
  <si>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</si>
  <si>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</si>
  <si>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</si>
  <si>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</si>
  <si>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</si>
  <si>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</si>
  <si>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</si>
  <si>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</si>
  <si>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</si>
  <si>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</si>
  <si>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</si>
  <si>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</si>
  <si>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</si>
  <si>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</si>
  <si>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</si>
  <si>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</si>
  <si>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</si>
  <si>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</si>
  <si>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</si>
  <si>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</si>
  <si>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</si>
  <si>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</si>
  <si>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</si>
  <si>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</si>
  <si>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</si>
  <si>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</si>
  <si>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</si>
  <si>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</si>
  <si>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</si>
  <si>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</si>
  <si>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</si>
  <si>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</si>
  <si>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</si>
  <si>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</si>
  <si>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</si>
  <si>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</si>
  <si>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</si>
  <si>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</si>
  <si>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</si>
  <si>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</si>
  <si>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</si>
  <si>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</si>
  <si>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</si>
  <si>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</si>
  <si>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</si>
  <si>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</si>
  <si>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</si>
  <si>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</si>
  <si>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</si>
  <si>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</si>
  <si>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</si>
  <si>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</si>
  <si>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</si>
  <si>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</si>
  <si>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</si>
  <si>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</si>
  <si>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</si>
  <si>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</si>
  <si>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</si>
  <si>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</si>
  <si>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</si>
  <si>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</si>
  <si>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</si>
  <si>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</si>
  <si>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</si>
  <si>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</si>
  <si>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</si>
  <si>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</si>
  <si>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</si>
  <si>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</si>
  <si>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</si>
  <si>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</si>
  <si>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</si>
  <si>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</si>
  <si>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</si>
  <si>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</si>
  <si>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</si>
  <si>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</si>
  <si>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</si>
  <si>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</si>
  <si>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</si>
  <si>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</si>
  <si>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</si>
  <si>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</si>
  <si>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</si>
  <si>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</si>
  <si>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</si>
  <si>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</si>
  <si>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</si>
  <si>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</si>
  <si>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</si>
  <si>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</si>
  <si>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</si>
  <si>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</si>
  <si>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</si>
  <si>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</si>
  <si>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</si>
  <si>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</si>
  <si>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</si>
  <si>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</si>
  <si>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</si>
  <si>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</si>
  <si>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</si>
  <si>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</si>
  <si>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</si>
  <si>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</si>
  <si>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</si>
  <si>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</si>
  <si>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</si>
  <si>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</si>
  <si>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</si>
  <si>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</si>
  <si>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</si>
  <si>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</si>
  <si>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</si>
  <si>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</si>
  <si>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</si>
  <si>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</si>
  <si>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</si>
  <si>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</si>
  <si>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</si>
  <si>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</si>
  <si>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</si>
  <si>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</si>
  <si>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</si>
  <si>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</si>
  <si>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</si>
  <si>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</si>
  <si>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</si>
  <si>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</si>
  <si>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</si>
  <si>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</si>
  <si>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</si>
  <si>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</si>
  <si>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</si>
  <si>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</si>
  <si>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</si>
  <si>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</si>
  <si>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</si>
  <si>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</si>
  <si>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</si>
  <si>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</si>
  <si>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</si>
  <si>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</si>
  <si>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</si>
  <si>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</si>
  <si>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</si>
  <si>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</si>
  <si>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</si>
  <si>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</si>
  <si>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</si>
  <si>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</si>
  <si>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</si>
  <si>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</si>
  <si>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</si>
  <si>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</si>
  <si>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</si>
  <si>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</si>
  <si>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</si>
  <si>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</si>
  <si>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</si>
  <si>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</si>
  <si>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</si>
  <si>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</si>
  <si>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</si>
  <si>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</si>
  <si>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</si>
  <si>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</si>
  <si>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</si>
  <si>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</si>
  <si>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</si>
  <si>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</si>
  <si>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</si>
  <si>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</si>
  <si>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</si>
  <si>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</si>
  <si>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</si>
  <si>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</si>
  <si>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</si>
  <si>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</si>
  <si>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</si>
  <si>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</si>
  <si>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</si>
  <si>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</si>
  <si>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</si>
  <si>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</si>
  <si>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</si>
  <si>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</si>
  <si>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</si>
  <si>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</si>
  <si>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</si>
  <si>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</si>
  <si>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</si>
  <si>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</si>
  <si>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</si>
  <si>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</si>
  <si>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</si>
  <si>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</si>
  <si>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</si>
  <si>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</si>
  <si>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</si>
  <si>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</si>
  <si>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</si>
  <si>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</si>
  <si>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</si>
  <si>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</si>
  <si>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</si>
  <si>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</si>
  <si>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</si>
  <si>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</si>
  <si>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</si>
  <si>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</si>
  <si>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</si>
  <si>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</si>
  <si>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</si>
  <si>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</si>
  <si>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</si>
  <si>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</si>
  <si>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</si>
  <si>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</si>
  <si>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</si>
  <si>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</si>
  <si>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</si>
  <si>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</si>
  <si>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</si>
  <si>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</si>
  <si>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</si>
  <si>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</si>
  <si>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</si>
  <si>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</si>
  <si>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</si>
  <si>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</si>
  <si>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</si>
  <si>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</si>
  <si>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</si>
  <si>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</si>
  <si>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</si>
  <si>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</si>
  <si>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</si>
  <si>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</si>
  <si>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</si>
  <si>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</si>
  <si>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</si>
  <si>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</si>
  <si>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</si>
  <si>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</si>
  <si>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</si>
  <si>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</si>
  <si>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</si>
  <si>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</si>
  <si>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</si>
  <si>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</si>
  <si>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</si>
  <si>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</si>
  <si>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</si>
  <si>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</si>
  <si>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</si>
  <si>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</si>
  <si>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</si>
  <si>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</si>
  <si>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</si>
  <si>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</si>
  <si>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</si>
  <si>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</si>
  <si>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</si>
  <si>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</si>
  <si>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</si>
  <si>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</si>
  <si>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</si>
  <si>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</si>
  <si>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</si>
  <si>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</si>
  <si>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</si>
  <si>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</si>
  <si>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</si>
  <si>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</si>
  <si>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</si>
  <si>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</si>
  <si>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</si>
  <si>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</si>
  <si>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</si>
  <si>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</si>
  <si>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</si>
  <si>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</si>
  <si>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</si>
  <si>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</si>
  <si>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</si>
  <si>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</si>
  <si>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</si>
  <si>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</si>
  <si>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</si>
  <si>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</si>
  <si>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</si>
  <si>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</si>
  <si>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</si>
  <si>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</si>
  <si>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</si>
  <si>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</si>
  <si>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</si>
  <si>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</si>
  <si>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</si>
  <si>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</si>
  <si>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</si>
  <si>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</si>
  <si>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</si>
  <si>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</si>
  <si>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</si>
  <si>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</si>
  <si>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</si>
  <si>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</si>
  <si>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</si>
  <si>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</si>
  <si>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</si>
  <si>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</si>
  <si>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</si>
  <si>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</si>
  <si>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</si>
  <si>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</si>
  <si>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</si>
  <si>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</si>
  <si>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</si>
  <si>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</si>
  <si>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</si>
  <si>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</si>
  <si>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</si>
  <si>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</si>
  <si>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</si>
  <si>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</si>
  <si>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</si>
  <si>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</si>
  <si>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</si>
  <si>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</si>
  <si>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</si>
  <si>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</si>
  <si>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</si>
  <si>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</si>
  <si>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</si>
  <si>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</si>
  <si>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</si>
  <si>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</si>
  <si>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</si>
  <si>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</si>
  <si>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</si>
  <si>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</si>
  <si>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</si>
  <si>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</si>
  <si>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</si>
  <si>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</si>
  <si>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</si>
  <si>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</si>
  <si>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</si>
  <si>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</si>
  <si>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</si>
  <si>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</si>
  <si>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</si>
  <si>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</si>
  <si>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</si>
  <si>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</si>
  <si>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</si>
  <si>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</si>
  <si>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</si>
  <si>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</si>
  <si>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</si>
  <si>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</si>
  <si>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</si>
  <si>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</si>
  <si>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</si>
  <si>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</si>
  <si>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</si>
  <si>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</si>
  <si>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</si>
  <si>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</si>
  <si>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</si>
  <si>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</si>
  <si>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</si>
  <si>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</si>
  <si>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</si>
  <si>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</si>
  <si>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</si>
  <si>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</si>
  <si>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</si>
  <si>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</si>
  <si>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</si>
  <si>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</si>
  <si>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</si>
  <si>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</si>
  <si>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</si>
  <si>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</si>
  <si>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</si>
  <si>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</si>
  <si>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</si>
  <si>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</si>
  <si>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</si>
  <si>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</si>
  <si>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</si>
  <si>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</si>
  <si>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</si>
  <si>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</si>
  <si>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</si>
  <si>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</si>
  <si>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</si>
  <si>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</si>
  <si>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</si>
  <si>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</si>
  <si>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</si>
  <si>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</si>
  <si>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</si>
  <si>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</si>
  <si>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</si>
  <si>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</si>
  <si>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</si>
  <si>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</si>
  <si>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</si>
  <si>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</si>
  <si>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</si>
  <si>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</si>
  <si>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</si>
  <si>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</si>
  <si>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</si>
  <si>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</si>
  <si>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</si>
  <si>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</si>
  <si>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</si>
  <si>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</si>
  <si>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</si>
  <si>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</si>
  <si>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</si>
  <si>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</si>
  <si>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</si>
  <si>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</si>
  <si>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</si>
  <si>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</si>
  <si>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</si>
  <si>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</si>
  <si>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</si>
  <si>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</si>
  <si>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</si>
  <si>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</si>
  <si>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</si>
  <si>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</si>
  <si>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</si>
  <si>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</si>
  <si>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</si>
  <si>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</si>
  <si>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</si>
  <si>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</si>
  <si>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</si>
  <si>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</si>
  <si>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</si>
  <si>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</si>
  <si>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</si>
  <si>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</si>
  <si>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</si>
  <si>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</si>
  <si>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</si>
  <si>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</si>
  <si>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</si>
  <si>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</si>
  <si>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</si>
  <si>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</si>
  <si>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</si>
  <si>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</si>
  <si>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</si>
  <si>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</si>
  <si>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</si>
  <si>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</si>
  <si>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</si>
  <si>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</si>
  <si>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</si>
  <si>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</si>
  <si>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</si>
  <si>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</si>
  <si>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</si>
  <si>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</si>
  <si>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</si>
  <si>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</si>
  <si>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</si>
  <si>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</si>
  <si>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</si>
  <si>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</si>
  <si>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</si>
  <si>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</si>
  <si>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</si>
  <si>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</si>
  <si>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</si>
  <si>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</si>
  <si>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</si>
  <si>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</si>
  <si>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</si>
  <si>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</si>
  <si>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</si>
  <si>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</si>
  <si>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</si>
  <si>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</si>
  <si>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</si>
  <si>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</si>
  <si>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</si>
  <si>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</si>
  <si>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</si>
  <si>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</si>
  <si>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</si>
  <si>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</si>
  <si>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</si>
  <si>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</si>
  <si>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</si>
  <si>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</si>
  <si>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</si>
  <si>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</si>
  <si>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</si>
  <si>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</si>
  <si>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</si>
  <si>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</si>
  <si>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</si>
  <si>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</si>
  <si>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</si>
  <si>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</si>
  <si>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</si>
  <si>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</si>
  <si>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</si>
  <si>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</si>
  <si>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</si>
  <si>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</si>
  <si>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</si>
  <si>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</si>
  <si>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</si>
  <si>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</si>
  <si>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</si>
  <si>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</si>
  <si>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</si>
  <si>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</si>
  <si>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</si>
  <si>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</si>
  <si>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</si>
  <si>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</si>
  <si>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</si>
  <si>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</si>
  <si>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</si>
  <si>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</si>
  <si>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</si>
  <si>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</si>
  <si>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</si>
  <si>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</si>
  <si>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</si>
  <si>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</si>
  <si>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</si>
  <si>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</si>
  <si>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</si>
  <si>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</si>
  <si>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</si>
  <si>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</si>
  <si>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</si>
  <si>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</si>
  <si>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</si>
  <si>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</si>
  <si>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</si>
  <si>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</si>
  <si>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</si>
  <si>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</si>
  <si>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</si>
  <si>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</si>
  <si>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</si>
  <si>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</si>
  <si>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</si>
  <si>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</si>
  <si>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</si>
  <si>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</si>
  <si>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</si>
  <si>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</si>
  <si>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</si>
  <si>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</si>
  <si>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</si>
  <si>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</si>
  <si>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</si>
  <si>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</si>
  <si>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</si>
  <si>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</si>
  <si>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</si>
  <si>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</si>
  <si>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</si>
  <si>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</si>
  <si>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</si>
  <si>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</si>
  <si>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</si>
  <si>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</si>
  <si>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</si>
  <si>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</si>
  <si>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</si>
  <si>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</si>
  <si>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</si>
  <si>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</si>
  <si>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</si>
  <si>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</si>
  <si>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</si>
  <si>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</si>
  <si>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</si>
  <si>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</si>
  <si>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</si>
  <si>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</si>
  <si>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</si>
  <si>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</si>
  <si>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</si>
  <si>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</si>
  <si>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</si>
  <si>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</si>
  <si>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</si>
  <si>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</si>
  <si>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</si>
  <si>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</si>
  <si>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</si>
  <si>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</si>
  <si>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</si>
  <si>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</si>
  <si>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</si>
  <si>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</si>
  <si>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</si>
  <si>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</si>
  <si>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</si>
  <si>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</si>
  <si>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</si>
  <si>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</si>
  <si>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</si>
  <si>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</si>
  <si>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</si>
  <si>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</si>
  <si>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</si>
  <si>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</si>
  <si>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</si>
  <si>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</si>
  <si>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</si>
  <si>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</si>
  <si>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</si>
  <si>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</si>
  <si>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</si>
  <si>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</si>
  <si>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</si>
  <si>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</si>
  <si>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</si>
  <si>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</si>
  <si>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</si>
  <si>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</si>
  <si>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</si>
  <si>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</si>
  <si>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</si>
  <si>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</si>
  <si>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</si>
  <si>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</si>
  <si>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</si>
  <si>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</si>
  <si>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</si>
  <si>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</si>
  <si>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</si>
  <si>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</si>
  <si>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</si>
  <si>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</si>
  <si>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</si>
  <si>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</si>
  <si>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</si>
  <si>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</si>
  <si>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</si>
  <si>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</si>
  <si>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</si>
  <si>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</si>
  <si>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</si>
  <si>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</si>
  <si>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</si>
  <si>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</si>
  <si>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</si>
  <si>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</si>
  <si>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</si>
  <si>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</si>
  <si>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</si>
  <si>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</si>
  <si>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</si>
  <si>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</si>
  <si>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</si>
  <si>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</si>
  <si>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</si>
  <si>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</si>
  <si>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</si>
  <si>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</si>
  <si>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</si>
  <si>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</si>
  <si>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</si>
  <si>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</si>
  <si>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</si>
  <si>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</si>
  <si>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</si>
  <si>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</si>
  <si>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</si>
  <si>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</si>
  <si>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</si>
  <si>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</si>
  <si>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</si>
  <si>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</si>
  <si>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</si>
  <si>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</si>
  <si>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</si>
  <si>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</si>
  <si>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</si>
  <si>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</si>
  <si>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</si>
  <si>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</si>
  <si>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</si>
  <si>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</si>
  <si>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</si>
  <si>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</si>
  <si>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</si>
  <si>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</si>
  <si>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</si>
  <si>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</si>
  <si>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</si>
  <si>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</si>
  <si>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</si>
  <si>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</si>
  <si>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</si>
  <si>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</si>
  <si>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</si>
  <si>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</si>
  <si>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</si>
  <si>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</si>
  <si>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</si>
  <si>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</si>
  <si>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</si>
  <si>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</si>
  <si>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</si>
  <si>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</si>
  <si>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</si>
  <si>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</si>
  <si>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</si>
  <si>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</si>
  <si>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</si>
  <si>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</si>
  <si>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</si>
  <si>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</si>
  <si>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</si>
  <si>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</si>
  <si>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</si>
  <si>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</si>
  <si>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</si>
  <si>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</si>
  <si>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</si>
  <si>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</si>
  <si>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</si>
  <si>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</si>
  <si>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</si>
  <si>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</si>
  <si>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</si>
  <si>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</si>
  <si>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</si>
  <si>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</si>
  <si>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</si>
  <si>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</si>
  <si>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</si>
  <si>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</si>
  <si>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</si>
  <si>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</si>
  <si>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</si>
  <si>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</si>
  <si>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</si>
  <si>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</si>
  <si>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</si>
  <si>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</si>
  <si>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</si>
  <si>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</si>
  <si>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</si>
  <si>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</si>
  <si>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</si>
  <si>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</si>
  <si>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</si>
  <si>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</si>
  <si>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</si>
  <si>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</si>
  <si>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</si>
  <si>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</si>
  <si>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</si>
  <si>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</si>
  <si>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</si>
  <si>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</si>
  <si>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</si>
  <si>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</si>
  <si>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</si>
  <si>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</si>
  <si>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</si>
  <si>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</si>
  <si>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</si>
  <si>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</si>
  <si>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</si>
  <si>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</si>
  <si>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</si>
  <si>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</si>
  <si>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</si>
  <si>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</si>
  <si>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</si>
  <si>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</si>
  <si>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</si>
  <si>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</si>
  <si>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</si>
  <si>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</si>
  <si>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</si>
  <si>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</si>
  <si>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</si>
  <si>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</si>
  <si>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</si>
  <si>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</si>
  <si>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</si>
  <si>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</si>
  <si>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</si>
  <si>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</si>
  <si>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</si>
  <si>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</si>
  <si>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</si>
  <si>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</si>
  <si>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</si>
  <si>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</si>
  <si>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</si>
  <si>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</si>
  <si>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</si>
  <si>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</si>
  <si>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</si>
  <si>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</si>
  <si>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</si>
  <si>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</si>
  <si>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</si>
  <si>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</si>
  <si>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</si>
  <si>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</si>
  <si>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</si>
  <si>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</si>
  <si>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</si>
  <si>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</si>
  <si>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</si>
  <si>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</si>
  <si>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</si>
  <si>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</si>
  <si>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</si>
  <si>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</si>
  <si>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</si>
  <si>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</si>
  <si>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</si>
  <si>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</si>
  <si>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</si>
  <si>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</si>
  <si>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</si>
  <si>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</si>
  <si>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</si>
  <si>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</si>
  <si>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</si>
  <si>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</si>
  <si>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</si>
  <si>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</si>
  <si>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</si>
  <si>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</si>
  <si>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</si>
  <si>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</si>
  <si>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</si>
  <si>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</si>
  <si>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</si>
  <si>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</si>
  <si>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</si>
  <si>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</si>
  <si>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</si>
  <si>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</si>
  <si>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</si>
  <si>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</si>
  <si>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</si>
  <si>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</si>
  <si>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</si>
  <si>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</si>
  <si>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</si>
  <si>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</si>
  <si>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</si>
  <si>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</si>
  <si>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</si>
  <si>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</si>
  <si>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</si>
  <si>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</si>
  <si>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</si>
  <si>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</si>
  <si>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</si>
  <si>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</si>
  <si>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</si>
  <si>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</si>
  <si>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</si>
  <si>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</si>
  <si>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</si>
  <si>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</si>
  <si>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</si>
  <si>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</si>
  <si>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</si>
  <si>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</si>
  <si>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</si>
  <si>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</si>
  <si>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</si>
  <si>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</si>
  <si>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</si>
  <si>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</si>
  <si>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</si>
  <si>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</si>
  <si>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</si>
  <si>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</si>
  <si>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</si>
  <si>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</si>
  <si>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</si>
  <si>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</si>
  <si>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</si>
  <si>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</si>
  <si>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</si>
  <si>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</si>
  <si>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</si>
  <si>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</si>
  <si>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</si>
  <si>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</si>
  <si>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</si>
  <si>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</si>
  <si>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</si>
  <si>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</si>
  <si>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</si>
  <si>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</si>
  <si>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</si>
  <si>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</si>
  <si>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</si>
  <si>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</si>
  <si>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</si>
  <si>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</si>
  <si>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</si>
  <si>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</si>
  <si>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</si>
  <si>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</si>
  <si>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</si>
  <si>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</si>
  <si>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</si>
  <si>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</si>
  <si>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</si>
  <si>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</si>
  <si>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</si>
  <si>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</si>
  <si>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</si>
  <si>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</si>
  <si>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</si>
  <si>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</si>
  <si>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</si>
  <si>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</si>
  <si>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</si>
  <si>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</si>
  <si>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</si>
  <si>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</si>
  <si>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</si>
  <si>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</si>
  <si>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</si>
  <si>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</si>
  <si>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</si>
  <si>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</si>
  <si>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</si>
  <si>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</si>
  <si>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</si>
  <si>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</si>
  <si>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</si>
  <si>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</si>
  <si>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</si>
  <si>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</si>
  <si>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</si>
  <si>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</si>
  <si>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</si>
  <si>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</si>
  <si>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</si>
  <si>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</si>
  <si>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</si>
  <si>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</si>
  <si>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</si>
  <si>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</si>
  <si>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</si>
  <si>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</si>
  <si>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</si>
  <si>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</si>
  <si>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</si>
  <si>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</si>
  <si>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</si>
  <si>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</si>
  <si>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</si>
  <si>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</si>
  <si>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</si>
  <si>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</si>
  <si>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</si>
  <si>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</si>
  <si>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</si>
  <si>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</si>
  <si>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</si>
  <si>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</si>
  <si>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</si>
  <si>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</si>
  <si>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</si>
  <si>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</si>
  <si>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</si>
  <si>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</si>
  <si>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</si>
  <si>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</si>
  <si>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</si>
  <si>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</si>
  <si>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</si>
  <si>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</si>
  <si>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</si>
  <si>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</si>
  <si>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</si>
  <si>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</si>
  <si>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</si>
  <si>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</si>
  <si>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</si>
  <si>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</si>
  <si>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</si>
  <si>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</si>
  <si>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</si>
  <si>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</si>
  <si>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</si>
  <si>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</si>
  <si>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</si>
  <si>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</si>
  <si>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</si>
  <si>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</si>
  <si>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</si>
  <si>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</si>
  <si>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</si>
  <si>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</si>
  <si>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</si>
  <si>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</si>
  <si>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</si>
  <si>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</si>
  <si>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</si>
  <si>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</si>
  <si>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</si>
  <si>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</si>
  <si>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</si>
  <si>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</si>
  <si>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</si>
  <si>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</si>
  <si>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</si>
  <si>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</si>
  <si>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</si>
  <si>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</si>
  <si>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</si>
  <si>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</si>
  <si>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</si>
  <si>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</si>
  <si>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</si>
  <si>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</si>
  <si>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</si>
  <si>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</si>
  <si>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</si>
  <si>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</si>
  <si>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</si>
  <si>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</si>
  <si>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</si>
  <si>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</si>
  <si>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</si>
  <si>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</si>
  <si>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</si>
  <si>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</si>
  <si>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</si>
  <si>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</si>
  <si>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</si>
  <si>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</si>
  <si>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</si>
  <si>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</si>
  <si>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</si>
  <si>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</si>
  <si>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</si>
  <si>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</si>
  <si>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</si>
  <si>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</si>
  <si>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</si>
  <si>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</si>
  <si>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</si>
  <si>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</si>
  <si>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</si>
  <si>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</si>
  <si>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</si>
  <si>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</si>
  <si>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</si>
  <si>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</si>
  <si>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</si>
  <si>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</si>
  <si>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</si>
  <si>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</si>
  <si>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</si>
  <si>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</si>
  <si>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</si>
  <si>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</si>
  <si>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</si>
  <si>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</si>
  <si>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</si>
  <si>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</si>
  <si>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</si>
  <si>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</si>
  <si>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</si>
  <si>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</si>
  <si>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</si>
  <si>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</si>
  <si>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</si>
  <si>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</si>
  <si>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</si>
  <si>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</si>
  <si>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</si>
  <si>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</si>
  <si>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</si>
  <si>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</si>
  <si>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</si>
  <si>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</si>
  <si>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</si>
  <si>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</si>
  <si>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</si>
  <si>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</si>
  <si>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</si>
  <si>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</si>
  <si>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</si>
  <si>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</si>
  <si>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</si>
  <si>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</si>
  <si>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</si>
  <si>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</si>
  <si>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</si>
  <si>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</si>
  <si>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</si>
  <si>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</si>
  <si>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</si>
  <si>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</si>
  <si>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</si>
  <si>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</si>
  <si>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</si>
  <si>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</si>
  <si>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</si>
  <si>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</si>
  <si>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</si>
  <si>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</si>
  <si>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</si>
  <si>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</si>
  <si>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</si>
  <si>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</si>
  <si>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</si>
  <si>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</si>
  <si>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</si>
  <si>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</si>
  <si>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</si>
  <si>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</si>
  <si>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</si>
  <si>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</si>
  <si>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</si>
  <si>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</si>
  <si>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</si>
  <si>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</si>
  <si>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</si>
  <si>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</si>
  <si>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</si>
  <si>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</si>
  <si>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</si>
  <si>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</si>
  <si>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</si>
  <si>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</si>
  <si>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</si>
  <si>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</si>
  <si>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</si>
  <si>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</si>
  <si>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</si>
  <si>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</si>
  <si>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</si>
  <si>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</si>
  <si>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</si>
  <si>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</si>
  <si>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</si>
  <si>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</si>
  <si>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</si>
  <si>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</si>
  <si>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</si>
  <si>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</si>
  <si>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</si>
  <si>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</si>
  <si>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</si>
  <si>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</si>
  <si>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</si>
  <si>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</si>
  <si>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</si>
  <si>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</si>
  <si>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</si>
  <si>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</si>
  <si>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</si>
  <si>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</si>
  <si>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</si>
  <si>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</si>
  <si>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</si>
  <si>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</si>
  <si>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</si>
  <si>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</si>
  <si>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</si>
  <si>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</si>
  <si>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</si>
  <si>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</si>
  <si>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</si>
  <si>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</si>
  <si>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</si>
  <si>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</si>
  <si>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</si>
  <si>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</si>
  <si>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</si>
  <si>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</si>
  <si>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</si>
  <si>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</si>
  <si>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</si>
  <si>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</si>
  <si>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</si>
  <si>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</si>
  <si>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</si>
  <si>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</si>
  <si>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</si>
  <si>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</si>
  <si>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</si>
  <si>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</si>
  <si>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</si>
  <si>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</si>
  <si>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</si>
  <si>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</si>
  <si>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</si>
  <si>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</si>
  <si>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</si>
  <si>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</si>
  <si>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</si>
  <si>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</si>
  <si>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</si>
  <si>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</si>
  <si>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</si>
  <si>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</si>
  <si>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</si>
  <si>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</si>
  <si>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</si>
  <si>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</si>
  <si>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</si>
  <si>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</si>
  <si>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</si>
  <si>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</si>
  <si>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</si>
  <si>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</si>
  <si>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</si>
  <si>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</si>
  <si>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</si>
  <si>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</si>
  <si>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</si>
  <si>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</si>
  <si>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</si>
  <si>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</si>
  <si>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</si>
  <si>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</si>
  <si>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</si>
  <si>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</si>
  <si>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</si>
  <si>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</si>
  <si>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</si>
  <si>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</si>
  <si>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</si>
  <si>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</si>
  <si>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</si>
  <si>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</si>
  <si>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</si>
  <si>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</si>
  <si>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</si>
  <si>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</si>
  <si>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</si>
  <si>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</si>
  <si>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</si>
  <si>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</si>
  <si>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</si>
  <si>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</si>
  <si>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</si>
  <si>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</si>
  <si>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</si>
  <si>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</si>
  <si>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</si>
  <si>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</si>
  <si>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</si>
  <si>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</si>
  <si>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</si>
  <si>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</si>
  <si>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</si>
  <si>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</si>
  <si>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</si>
  <si>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</si>
  <si>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</si>
  <si>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</si>
  <si>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</si>
  <si>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</si>
  <si>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</si>
  <si>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</si>
  <si>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</si>
  <si>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</si>
  <si>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</si>
  <si>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</si>
  <si>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</si>
  <si>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</si>
  <si>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</si>
  <si>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</si>
  <si>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</si>
  <si>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</si>
  <si>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</si>
  <si>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</si>
  <si>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</si>
  <si>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</si>
  <si>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</si>
  <si>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</si>
  <si>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</si>
  <si>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</si>
  <si>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</si>
  <si>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</si>
  <si>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</si>
  <si>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</si>
  <si>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</si>
  <si>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</si>
  <si>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</si>
  <si>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</si>
  <si>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</si>
  <si>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</si>
  <si>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</si>
  <si>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</si>
  <si>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</si>
  <si>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</si>
  <si>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</si>
  <si>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</si>
  <si>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</si>
  <si>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</si>
  <si>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</si>
  <si>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</si>
  <si>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</si>
  <si>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</si>
  <si>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</si>
  <si>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</si>
  <si>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</si>
  <si>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</si>
  <si>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</si>
  <si>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</si>
  <si>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</si>
  <si>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</si>
  <si>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</si>
  <si>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</si>
  <si>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</si>
  <si>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</si>
  <si>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</si>
  <si>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</si>
  <si>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</si>
  <si>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</si>
  <si>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</si>
  <si>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</si>
  <si>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</si>
  <si>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</si>
  <si>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</si>
  <si>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</si>
  <si>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</si>
  <si>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</si>
  <si>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</si>
  <si>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</si>
  <si>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</si>
  <si>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</si>
  <si>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</si>
  <si>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</si>
  <si>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</si>
  <si>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</si>
  <si>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</si>
  <si>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</si>
  <si>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</si>
  <si>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</si>
  <si>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</si>
  <si>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</si>
  <si>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</si>
  <si>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</si>
  <si>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</si>
  <si>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</si>
  <si>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</si>
  <si>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</si>
  <si>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</si>
  <si>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</si>
  <si>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</si>
  <si>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</si>
  <si>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</si>
  <si>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</si>
  <si>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</si>
  <si>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</si>
  <si>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</si>
  <si>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</si>
  <si>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</si>
  <si>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</si>
  <si>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</si>
  <si>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</si>
  <si>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</si>
  <si>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</si>
  <si>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</si>
  <si>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</si>
  <si>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</si>
  <si>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</si>
  <si>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</si>
  <si>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</si>
  <si>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</si>
  <si>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</si>
  <si>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</si>
  <si>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</si>
  <si>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</si>
  <si>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</si>
  <si>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</si>
  <si>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</si>
  <si>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</si>
  <si>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</si>
  <si>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</si>
  <si>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</si>
  <si>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</si>
  <si>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</si>
  <si>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</si>
  <si>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</si>
  <si>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</si>
  <si>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</si>
  <si>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</si>
  <si>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</si>
  <si>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</si>
  <si>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</si>
  <si>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</si>
  <si>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</si>
  <si>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</si>
  <si>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</si>
  <si>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</si>
  <si>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</si>
  <si>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</si>
  <si>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</si>
  <si>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</si>
  <si>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</si>
  <si>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</si>
  <si>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</si>
  <si>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</si>
  <si>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</si>
  <si>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</si>
  <si>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</si>
  <si>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</si>
  <si>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</si>
  <si>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</si>
  <si>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</si>
  <si>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</si>
  <si>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</si>
  <si>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</si>
  <si>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</si>
  <si>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</si>
  <si>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</si>
  <si>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</si>
  <si>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</si>
  <si>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</si>
  <si>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</si>
  <si>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</si>
  <si>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</si>
  <si>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</si>
  <si>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</si>
  <si>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</si>
  <si>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</si>
  <si>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</si>
  <si>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</si>
  <si>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</si>
  <si>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</si>
  <si>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</si>
  <si>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</si>
  <si>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</si>
  <si>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</si>
  <si>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</si>
  <si>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</si>
  <si>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</si>
  <si>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</si>
  <si>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</si>
  <si>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</si>
  <si>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</si>
  <si>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</si>
  <si>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</si>
  <si>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</si>
  <si>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</si>
  <si>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</si>
  <si>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</si>
  <si>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</si>
  <si>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</si>
  <si>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</si>
  <si>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</si>
  <si>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</si>
  <si>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</si>
  <si>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</si>
  <si>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</si>
  <si>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</si>
  <si>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</si>
  <si>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</si>
  <si>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</si>
  <si>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</si>
  <si>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</si>
  <si>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</si>
  <si>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</si>
  <si>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</si>
  <si>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</si>
  <si>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</si>
  <si>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</si>
  <si>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</si>
  <si>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</si>
  <si>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</si>
  <si>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</si>
  <si>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</si>
  <si>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</si>
  <si>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</si>
  <si>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</si>
  <si>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</si>
  <si>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</si>
  <si>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</si>
  <si>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</si>
  <si>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</si>
  <si>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</si>
  <si>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</si>
  <si>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</si>
  <si>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</si>
  <si>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</si>
  <si>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</si>
  <si>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</si>
  <si>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</si>
  <si>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</si>
  <si>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</si>
  <si>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</si>
  <si>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</si>
  <si>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</si>
  <si>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</si>
  <si>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</si>
  <si>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</si>
  <si>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</si>
  <si>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</si>
  <si>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</si>
  <si>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</si>
  <si>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</si>
  <si>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</si>
  <si>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</si>
  <si>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</si>
  <si>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</si>
  <si>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</si>
  <si>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</si>
  <si>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</si>
  <si>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</si>
  <si>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</si>
  <si>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</si>
  <si>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</si>
  <si>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</si>
  <si>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</si>
  <si>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</si>
  <si>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</si>
  <si>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</si>
  <si>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</si>
  <si>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</si>
  <si>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</si>
  <si>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</si>
  <si>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</si>
  <si>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</si>
  <si>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</si>
  <si>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</si>
  <si>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</si>
  <si>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</si>
  <si>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</si>
  <si>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</si>
  <si>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</si>
  <si>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</si>
  <si>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</si>
  <si>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</si>
  <si>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</si>
  <si>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</si>
  <si>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</si>
  <si>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</si>
  <si>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</si>
  <si>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</si>
  <si>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</si>
  <si>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</si>
  <si>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</si>
  <si>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</si>
  <si>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</si>
  <si>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</si>
  <si>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</si>
  <si>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</si>
  <si>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</si>
  <si>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</si>
  <si>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</si>
  <si>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</si>
  <si>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</si>
  <si>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</si>
  <si>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</si>
  <si>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</si>
  <si>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</si>
  <si>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</si>
  <si>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</si>
  <si>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</si>
  <si>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</si>
  <si>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</si>
  <si>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</si>
  <si>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</si>
  <si>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</si>
  <si>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</si>
  <si>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</si>
  <si>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</si>
  <si>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</si>
  <si>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</si>
  <si>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</si>
  <si>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</si>
  <si>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</si>
  <si>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</si>
  <si>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</si>
  <si>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</si>
  <si>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</si>
  <si>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</si>
  <si>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</si>
  <si>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</si>
  <si>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</si>
  <si>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</si>
  <si>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</si>
  <si>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</si>
  <si>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</si>
  <si>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</si>
  <si>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</si>
  <si>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</si>
  <si>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</si>
  <si>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</si>
  <si>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</si>
  <si>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</si>
  <si>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</si>
  <si>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</si>
  <si>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</si>
  <si>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</si>
  <si>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</si>
  <si>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</si>
  <si>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</si>
  <si>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</si>
  <si>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</si>
  <si>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</si>
  <si>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</si>
  <si>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</si>
  <si>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</si>
  <si>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</si>
  <si>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</si>
  <si>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</si>
  <si>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</si>
  <si>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</si>
  <si>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</si>
  <si>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</si>
  <si>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</si>
  <si>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</si>
  <si>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</si>
  <si>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</si>
  <si>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</si>
  <si>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</si>
  <si>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</si>
  <si>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</si>
  <si>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</si>
  <si>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</si>
  <si>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</si>
  <si>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</si>
  <si>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</si>
  <si>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</si>
  <si>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</si>
  <si>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</si>
  <si>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</si>
  <si>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</si>
  <si>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</si>
  <si>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</si>
  <si>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</si>
  <si>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</si>
  <si>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</si>
  <si>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</si>
  <si>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</si>
  <si>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</si>
  <si>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</si>
  <si>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</si>
  <si>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</si>
  <si>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</si>
  <si>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</si>
  <si>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</si>
  <si>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</si>
  <si>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</si>
  <si>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</si>
  <si>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</si>
  <si>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</si>
  <si>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</si>
  <si>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</si>
  <si>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</si>
  <si>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</si>
  <si>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</si>
  <si>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</si>
  <si>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</si>
  <si>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</si>
  <si>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</si>
  <si>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</si>
  <si>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</si>
  <si>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</si>
  <si>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</si>
  <si>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</si>
  <si>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</si>
  <si>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</si>
  <si>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</si>
  <si>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</si>
  <si>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</si>
  <si>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</si>
  <si>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</si>
  <si>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</si>
  <si>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</si>
  <si>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</si>
  <si>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</si>
  <si>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</si>
  <si>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</si>
  <si>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</si>
  <si>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</si>
  <si>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</si>
  <si>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</si>
  <si>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</si>
  <si>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</si>
  <si>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</si>
  <si>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</si>
  <si>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</si>
  <si>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</si>
  <si>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</si>
  <si>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</si>
  <si>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</si>
  <si>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</si>
  <si>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</si>
  <si>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</si>
  <si>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</si>
  <si>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</si>
  <si>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</si>
  <si>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</si>
  <si>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</si>
  <si>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</si>
  <si>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</si>
  <si>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</si>
  <si>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</si>
  <si>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</si>
  <si>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</si>
  <si>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</si>
  <si>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</si>
  <si>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</si>
  <si>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</si>
  <si>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</si>
  <si>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</si>
  <si>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</si>
  <si>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</si>
  <si>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</si>
  <si>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</si>
  <si>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</si>
  <si>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</si>
  <si>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</si>
  <si>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</si>
  <si>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</si>
  <si>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</si>
  <si>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</si>
  <si>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</si>
  <si>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</si>
  <si>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</si>
  <si>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</si>
  <si>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</si>
  <si>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</si>
  <si>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</si>
  <si>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</si>
  <si>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</si>
  <si>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</si>
  <si>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</si>
  <si>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</si>
  <si>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</si>
  <si>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</si>
  <si>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</si>
  <si>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</si>
  <si>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</si>
  <si>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</si>
  <si>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</si>
  <si>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</si>
  <si>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</si>
  <si>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</si>
  <si>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</si>
  <si>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</si>
  <si>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</si>
  <si>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</si>
  <si>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</si>
  <si>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</si>
  <si>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</si>
  <si>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</si>
  <si>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</si>
  <si>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</si>
  <si>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</si>
  <si>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</si>
  <si>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</si>
  <si>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</si>
  <si>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</si>
  <si>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</si>
  <si>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</si>
  <si>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</si>
  <si>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</si>
  <si>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</si>
  <si>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</si>
  <si>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</si>
  <si>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</si>
  <si>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</si>
  <si>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</si>
  <si>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</si>
  <si>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</si>
  <si>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</si>
  <si>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</si>
  <si>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</si>
  <si>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</si>
  <si>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</si>
  <si>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</si>
  <si>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</si>
  <si>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</si>
  <si>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</si>
  <si>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</si>
  <si>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</si>
  <si>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</si>
  <si>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</si>
  <si>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</si>
  <si>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</si>
  <si>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</si>
  <si>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</si>
  <si>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</si>
  <si>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</si>
  <si>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</si>
  <si>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</si>
  <si>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</si>
  <si>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</si>
  <si>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</si>
  <si>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</si>
  <si>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</si>
  <si>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</si>
  <si>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</si>
  <si>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</si>
  <si>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</si>
  <si>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</si>
  <si>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</si>
  <si>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</si>
  <si>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</si>
  <si>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</si>
  <si>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</si>
  <si>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</si>
  <si>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</si>
  <si>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</si>
  <si>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</si>
  <si>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</si>
  <si>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</si>
  <si>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</si>
  <si>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</si>
  <si>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</si>
  <si>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</si>
  <si>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</si>
  <si>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</si>
  <si>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</si>
  <si>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</si>
  <si>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</si>
  <si>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</si>
  <si>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</si>
  <si>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</si>
  <si>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</si>
  <si>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</si>
  <si>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</si>
  <si>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</si>
  <si>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</si>
  <si>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</si>
  <si>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</si>
  <si>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</si>
  <si>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</si>
  <si>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</si>
  <si>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</si>
  <si>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</si>
  <si>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</si>
  <si>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</si>
  <si>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</si>
  <si>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</si>
  <si>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</si>
  <si>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</si>
  <si>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</si>
  <si>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</si>
  <si>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</si>
  <si>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</si>
  <si>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</si>
  <si>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</si>
  <si>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</si>
  <si>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</si>
  <si>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</si>
  <si>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</si>
  <si>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</si>
  <si>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</si>
  <si>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</si>
  <si>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</si>
  <si>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</si>
  <si>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</si>
  <si>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</si>
  <si>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</si>
  <si>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</si>
  <si>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</si>
  <si>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</si>
  <si>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</si>
  <si>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</si>
  <si>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</si>
  <si>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</si>
  <si>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</si>
  <si>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</si>
  <si>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</si>
  <si>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</si>
  <si>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</si>
  <si>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</si>
  <si>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</si>
  <si>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</si>
  <si>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</si>
  <si>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</si>
  <si>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</si>
  <si>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</si>
  <si>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</si>
  <si>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</si>
  <si>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</si>
  <si>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</si>
  <si>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</si>
  <si>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</si>
  <si>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</si>
  <si>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</si>
  <si>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</si>
  <si>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</si>
  <si>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</si>
  <si>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</si>
  <si>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</si>
  <si>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</si>
  <si>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</si>
  <si>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</si>
  <si>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</si>
  <si>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</si>
  <si>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</si>
  <si>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</si>
  <si>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</si>
  <si>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</si>
  <si>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</si>
  <si>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</si>
  <si>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</si>
  <si>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</si>
  <si>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</si>
  <si>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</si>
  <si>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</si>
  <si>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</si>
  <si>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</si>
  <si>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</si>
  <si>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</si>
  <si>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</si>
  <si>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</si>
  <si>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</si>
  <si>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</si>
  <si>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</si>
  <si>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</si>
  <si>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</si>
  <si>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</si>
  <si>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</si>
  <si>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</si>
  <si>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</si>
  <si>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</si>
  <si>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</si>
  <si>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</si>
  <si>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</si>
  <si>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</si>
  <si>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</si>
  <si>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</si>
  <si>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</si>
  <si>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</si>
  <si>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</si>
  <si>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</si>
  <si>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</si>
  <si>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</si>
  <si>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</si>
  <si>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</si>
  <si>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</si>
  <si>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</si>
  <si>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</si>
  <si>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</si>
  <si>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</si>
  <si>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</si>
  <si>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</si>
  <si>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</si>
  <si>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</si>
  <si>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</si>
  <si>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</si>
  <si>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</si>
  <si>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</si>
  <si>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</si>
  <si>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</si>
  <si>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</si>
  <si>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</si>
  <si>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</si>
  <si>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</si>
  <si>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</si>
  <si>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</si>
  <si>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</si>
  <si>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</si>
  <si>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</si>
  <si>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</si>
  <si>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</si>
  <si>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</si>
  <si>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</si>
  <si>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</si>
  <si>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</si>
  <si>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</si>
  <si>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</si>
  <si>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</si>
  <si>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</si>
  <si>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</si>
  <si>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</si>
  <si>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</si>
  <si>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</si>
  <si>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</si>
  <si>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</si>
  <si>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</si>
  <si>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</si>
  <si>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</si>
  <si>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</si>
  <si>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</si>
  <si>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</si>
  <si>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</si>
  <si>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</si>
  <si>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</si>
  <si>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</si>
  <si>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</si>
  <si>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</si>
  <si>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</si>
  <si>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</si>
  <si>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</si>
  <si>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</si>
  <si>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</si>
  <si>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</si>
  <si>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</si>
  <si>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</si>
  <si>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</si>
  <si>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</si>
  <si>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</si>
  <si>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</si>
  <si>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</si>
  <si>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</si>
  <si>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</si>
  <si>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</si>
  <si>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</si>
  <si>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</si>
  <si>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</si>
  <si>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</si>
  <si>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</si>
  <si>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</si>
  <si>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</si>
  <si>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</si>
  <si>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</si>
  <si>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</si>
  <si>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</si>
  <si>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</si>
  <si>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</si>
  <si>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</si>
  <si>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</si>
  <si>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</si>
  <si>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</si>
  <si>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</si>
  <si>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</si>
  <si>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</si>
  <si>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</si>
  <si>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</si>
  <si>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</si>
  <si>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</si>
  <si>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</si>
  <si>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</si>
  <si>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</si>
  <si>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</si>
  <si>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</si>
  <si>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</si>
  <si>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</si>
  <si>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</si>
  <si>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</si>
  <si>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</si>
  <si>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</si>
  <si>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</si>
  <si>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</si>
  <si>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</si>
  <si>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</si>
  <si>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</si>
  <si>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</si>
  <si>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</si>
  <si>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</si>
  <si>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</si>
  <si>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</si>
  <si>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</si>
  <si>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</si>
  <si>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</si>
  <si>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</si>
  <si>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</si>
  <si>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</si>
  <si>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</si>
  <si>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</si>
  <si>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</si>
  <si>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</si>
  <si>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</si>
  <si>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</si>
  <si>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</si>
  <si>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</si>
  <si>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</si>
  <si>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</si>
  <si>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</si>
  <si>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</si>
  <si>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</si>
  <si>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</si>
  <si>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</si>
  <si>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</si>
  <si>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</si>
  <si>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</si>
  <si>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</si>
  <si>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</si>
  <si>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</si>
  <si>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</si>
  <si>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</si>
  <si>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</si>
  <si>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</si>
  <si>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</si>
  <si>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</si>
  <si>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</si>
  <si>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</si>
  <si>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</si>
  <si>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</si>
  <si>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</si>
  <si>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</si>
  <si>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</si>
  <si>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</si>
  <si>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</si>
  <si>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</si>
  <si>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</si>
  <si>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</si>
  <si>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</si>
  <si>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</si>
  <si>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</si>
  <si>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</si>
  <si>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</si>
  <si>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</si>
  <si>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</si>
  <si>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</si>
  <si>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</si>
  <si>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</si>
  <si>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</si>
  <si>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</si>
  <si>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</si>
  <si>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</si>
  <si>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</si>
  <si>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</si>
  <si>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</si>
  <si>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</si>
  <si>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</si>
  <si>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</si>
  <si>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</si>
  <si>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</si>
  <si>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</si>
  <si>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</si>
  <si>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</si>
  <si>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</si>
  <si>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</si>
  <si>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</si>
  <si>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</si>
  <si>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</si>
  <si>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</si>
  <si>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</si>
  <si>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</si>
  <si>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</si>
  <si>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</si>
  <si>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</si>
  <si>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</si>
  <si>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</si>
  <si>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</si>
  <si>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</si>
  <si>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</si>
  <si>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</si>
  <si>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</si>
  <si>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</si>
  <si>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</si>
  <si>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</si>
  <si>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</si>
  <si>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</si>
  <si>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</si>
  <si>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</si>
  <si>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</si>
  <si>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</si>
  <si>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</si>
  <si>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</si>
  <si>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</si>
  <si>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</si>
  <si>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</si>
  <si>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</si>
  <si>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</si>
  <si>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</si>
  <si>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</si>
  <si>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</si>
  <si>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</si>
  <si>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</si>
  <si>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</si>
  <si>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</si>
  <si>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</si>
  <si>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</si>
  <si>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</si>
  <si>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</si>
  <si>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</si>
  <si>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</si>
  <si>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</si>
  <si>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</si>
  <si>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</si>
  <si>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</si>
  <si>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</si>
  <si>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</si>
  <si>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</si>
  <si>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</si>
  <si>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</si>
  <si>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</si>
  <si>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</si>
  <si>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</si>
  <si>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</si>
  <si>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</si>
  <si>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</si>
  <si>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</si>
  <si>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</si>
  <si>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</si>
  <si>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</si>
  <si>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</si>
  <si>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</si>
  <si>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</si>
  <si>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</si>
  <si>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</si>
  <si>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</si>
  <si>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</si>
  <si>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</si>
  <si>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</si>
  <si>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</si>
  <si>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</si>
  <si>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</si>
  <si>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</si>
  <si>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</si>
  <si>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</si>
  <si>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</si>
  <si>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</si>
  <si>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</si>
  <si>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</si>
  <si>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</si>
  <si>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</si>
  <si>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</si>
  <si>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</si>
  <si>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</si>
  <si>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</si>
  <si>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</si>
  <si>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</si>
  <si>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</si>
  <si>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</si>
  <si>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</si>
  <si>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</si>
  <si>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</si>
  <si>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</si>
  <si>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</si>
  <si>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</si>
  <si>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</si>
  <si>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</si>
  <si>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</si>
  <si>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</si>
  <si>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</si>
  <si>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</si>
  <si>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</si>
  <si>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</si>
  <si>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</si>
  <si>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</si>
  <si>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</si>
  <si>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</si>
  <si>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</si>
  <si>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</si>
  <si>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</si>
  <si>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</si>
  <si>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</si>
  <si>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</si>
  <si>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</si>
  <si>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</si>
  <si>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</si>
  <si>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</si>
  <si>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</si>
  <si>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</si>
  <si>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</si>
  <si>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</si>
  <si>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</si>
  <si>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</si>
  <si>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</si>
  <si>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</si>
  <si>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</si>
  <si>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</si>
  <si>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</si>
  <si>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</si>
  <si>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</si>
  <si>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</si>
  <si>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</si>
  <si>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</si>
  <si>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</si>
  <si>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</si>
  <si>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</si>
  <si>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</si>
  <si>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</si>
  <si>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</si>
  <si>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</si>
  <si>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</si>
  <si>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</si>
  <si>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</si>
  <si>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</si>
  <si>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</si>
  <si>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</si>
  <si>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</si>
  <si>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</si>
  <si>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</si>
  <si>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</si>
  <si>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</si>
  <si>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</si>
  <si>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</si>
  <si>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</si>
  <si>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</si>
  <si>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</si>
  <si>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</si>
  <si>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</si>
  <si>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</si>
  <si>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</si>
  <si>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</si>
  <si>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</si>
  <si>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</si>
  <si>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</si>
  <si>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</si>
  <si>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</si>
  <si>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</si>
  <si>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</si>
  <si>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</si>
  <si>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</si>
  <si>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</si>
  <si>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</si>
  <si>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</si>
  <si>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</si>
  <si>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</si>
  <si>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</si>
  <si>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</si>
  <si>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</si>
  <si>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</si>
  <si>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</si>
  <si>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</si>
  <si>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</si>
  <si>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</si>
  <si>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</si>
  <si>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</si>
  <si>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</si>
  <si>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</si>
  <si>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</si>
  <si>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</si>
  <si>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</si>
  <si>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</si>
  <si>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</si>
  <si>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</si>
  <si>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</si>
  <si>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</si>
  <si>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</si>
  <si>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</si>
  <si>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</si>
  <si>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</si>
  <si>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</si>
  <si>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</si>
  <si>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</si>
  <si>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</si>
  <si>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</si>
  <si>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</si>
  <si>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</si>
  <si>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</si>
  <si>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</si>
  <si>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</si>
  <si>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</si>
  <si>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</si>
  <si>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</si>
  <si>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</si>
  <si>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</si>
  <si>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</si>
  <si>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</si>
  <si>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</si>
  <si>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</si>
  <si>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</si>
  <si>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</si>
  <si>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</si>
  <si>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</si>
  <si>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</si>
  <si>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</si>
  <si>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</si>
  <si>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</si>
  <si>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</si>
  <si>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</si>
  <si>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</si>
  <si>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</si>
  <si>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</si>
  <si>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</si>
  <si>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</si>
  <si>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</si>
  <si>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</si>
  <si>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</si>
  <si>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</si>
  <si>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</si>
  <si>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</si>
  <si>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</si>
  <si>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</si>
  <si>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</si>
  <si>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</si>
  <si>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</si>
  <si>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</si>
  <si>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</si>
  <si>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</si>
  <si>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</si>
  <si>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</si>
  <si>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</si>
  <si>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</si>
  <si>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</si>
  <si>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</si>
  <si>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</si>
  <si>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</si>
  <si>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</si>
  <si>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</si>
  <si>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</si>
  <si>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</si>
  <si>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</si>
  <si>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</si>
  <si>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</si>
  <si>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</si>
  <si>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</si>
  <si>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</si>
  <si>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</si>
  <si>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</si>
  <si>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</si>
  <si>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</si>
  <si>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</si>
  <si>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</si>
  <si>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</si>
  <si>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</si>
  <si>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</si>
  <si>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</si>
  <si>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</si>
  <si>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</si>
  <si>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</si>
  <si>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</si>
  <si>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</si>
  <si>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</si>
  <si>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</si>
  <si>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</si>
  <si>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</si>
  <si>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</si>
  <si>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</si>
  <si>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</si>
  <si>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</si>
  <si>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</si>
  <si>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</si>
  <si>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</si>
  <si>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</si>
  <si>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</si>
  <si>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</si>
  <si>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</si>
  <si>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</si>
  <si>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</si>
  <si>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</si>
  <si>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</si>
  <si>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</si>
  <si>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</si>
  <si>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</si>
  <si>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</si>
  <si>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</si>
  <si>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</si>
  <si>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</si>
  <si>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</si>
  <si>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</si>
  <si>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</si>
  <si>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</si>
  <si>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</si>
  <si>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</si>
  <si>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</si>
  <si>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</si>
  <si>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</si>
  <si>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</si>
  <si>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</si>
  <si>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</si>
  <si>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</si>
  <si>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</si>
  <si>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</si>
  <si>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</si>
  <si>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</si>
  <si>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</si>
  <si>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</si>
  <si>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</si>
  <si>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</si>
  <si>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</si>
  <si>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</si>
  <si>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</si>
  <si>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</si>
  <si>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</si>
  <si>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</si>
  <si>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</si>
  <si>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</si>
  <si>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</si>
  <si>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</si>
  <si>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</si>
  <si>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</si>
  <si>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</si>
  <si>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</si>
  <si>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</si>
  <si>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</si>
  <si>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</si>
  <si>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</si>
  <si>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</si>
  <si>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</si>
  <si>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</si>
  <si>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</si>
  <si>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</si>
  <si>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</si>
  <si>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</si>
  <si>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</si>
  <si>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</si>
  <si>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</si>
  <si>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</si>
  <si>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</si>
  <si>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</si>
  <si>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</si>
  <si>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</si>
  <si>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</si>
  <si>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</si>
  <si>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</si>
  <si>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</si>
  <si>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</si>
  <si>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</si>
  <si>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</si>
  <si>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</si>
  <si>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</si>
  <si>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</si>
  <si>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</si>
  <si>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</si>
  <si>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</si>
  <si>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</si>
  <si>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</si>
  <si>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</si>
  <si>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</si>
  <si>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</si>
  <si>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</si>
  <si>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</si>
  <si>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</si>
  <si>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</si>
  <si>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</si>
  <si>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</si>
  <si>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</si>
  <si>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</si>
  <si>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</si>
  <si>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</si>
  <si>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</si>
  <si>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</si>
  <si>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</si>
  <si>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</si>
  <si>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</si>
  <si>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</si>
  <si>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</si>
  <si>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</si>
  <si>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</si>
  <si>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</si>
  <si>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</si>
  <si>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</si>
  <si>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</si>
  <si>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</si>
  <si>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</si>
  <si>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</si>
  <si>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</si>
  <si>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</si>
  <si>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</si>
  <si>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</si>
  <si>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</si>
  <si>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</si>
  <si>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</si>
  <si>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</si>
  <si>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</si>
  <si>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</si>
  <si>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</si>
  <si>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</si>
  <si>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</si>
  <si>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</si>
  <si>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</si>
  <si>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</si>
  <si>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</si>
  <si>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</si>
  <si>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</si>
  <si>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</si>
  <si>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</si>
  <si>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</si>
  <si>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</si>
  <si>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</si>
  <si>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</si>
  <si>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</si>
  <si>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</si>
  <si>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</si>
  <si>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</si>
  <si>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</si>
  <si>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</si>
  <si>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</si>
  <si>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</si>
  <si>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</si>
  <si>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</si>
  <si>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</si>
  <si>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</si>
  <si>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</si>
  <si>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</si>
  <si>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</si>
  <si>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</si>
  <si>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</si>
  <si>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</si>
  <si>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</si>
  <si>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</si>
  <si>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</si>
  <si>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</si>
  <si>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</si>
  <si>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</si>
  <si>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</si>
  <si>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</si>
  <si>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</si>
  <si>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</si>
  <si>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</si>
  <si>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</si>
  <si>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</si>
  <si>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</si>
  <si>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</si>
  <si>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</si>
  <si>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</si>
  <si>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</si>
  <si>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</si>
  <si>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</si>
  <si>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</si>
  <si>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</si>
  <si>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</si>
  <si>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</si>
  <si>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</si>
  <si>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</si>
  <si>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</si>
  <si>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</si>
  <si>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</si>
  <si>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</si>
  <si>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</si>
  <si>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</si>
  <si>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</si>
  <si>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</si>
  <si>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</si>
  <si>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</si>
  <si>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</si>
  <si>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</si>
  <si>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</si>
  <si>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</si>
  <si>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</si>
  <si>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</si>
  <si>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</si>
  <si>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</si>
  <si>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</si>
  <si>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</si>
  <si>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</si>
  <si>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</si>
  <si>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</si>
  <si>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</si>
  <si>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</si>
  <si>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</si>
  <si>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</si>
  <si>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</si>
  <si>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</si>
  <si>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</si>
  <si>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</si>
  <si>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</si>
  <si>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</si>
  <si>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</si>
  <si>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</si>
  <si>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</si>
  <si>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</si>
  <si>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</si>
  <si>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</si>
  <si>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</si>
  <si>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</si>
  <si>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</si>
  <si>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</si>
  <si>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</si>
  <si>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</si>
  <si>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</si>
  <si>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</si>
  <si>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</si>
  <si>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</si>
  <si>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</si>
  <si>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</si>
  <si>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</si>
  <si>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</si>
  <si>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</si>
  <si>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</si>
  <si>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</si>
  <si>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</si>
  <si>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</si>
  <si>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</si>
  <si>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</si>
  <si>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</si>
  <si>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</si>
  <si>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</si>
  <si>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</si>
  <si>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</si>
  <si>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</si>
  <si>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</si>
  <si>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</si>
  <si>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</si>
  <si>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</si>
  <si>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</si>
  <si>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</si>
  <si>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</si>
  <si>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</si>
  <si>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</si>
  <si>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</si>
  <si>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</si>
  <si>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</si>
  <si>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</si>
  <si>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</si>
  <si>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</si>
  <si>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</si>
  <si>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</si>
  <si>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</si>
  <si>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</si>
  <si>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</si>
  <si>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</si>
  <si>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</si>
  <si>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</si>
  <si>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</si>
  <si>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</si>
  <si>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</si>
  <si>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</si>
  <si>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</si>
  <si>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</si>
  <si>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</si>
  <si>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</si>
  <si>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</si>
  <si>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</si>
  <si>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</si>
  <si>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</si>
  <si>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</si>
  <si>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</si>
  <si>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</si>
  <si>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</si>
  <si>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</si>
  <si>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</si>
  <si>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</si>
  <si>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</si>
  <si>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</si>
  <si>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</si>
  <si>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</si>
  <si>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</si>
  <si>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</si>
  <si>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</si>
  <si>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</si>
  <si>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</si>
  <si>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</si>
  <si>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</si>
  <si>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</si>
  <si>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</si>
  <si>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</si>
  <si>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</si>
  <si>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</si>
  <si>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</si>
  <si>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</si>
  <si>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</si>
  <si>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</si>
  <si>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</si>
  <si>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</si>
  <si>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</si>
  <si>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</si>
  <si>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</si>
  <si>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</si>
  <si>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</si>
  <si>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</si>
  <si>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</si>
  <si>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</si>
  <si>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</si>
  <si>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</si>
  <si>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</si>
  <si>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</si>
  <si>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</si>
  <si>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</si>
  <si>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</si>
  <si>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</si>
  <si>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</si>
  <si>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</si>
  <si>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</si>
  <si>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</si>
  <si>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</si>
  <si>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</si>
  <si>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</si>
  <si>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</si>
  <si>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</si>
  <si>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</si>
  <si>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</si>
  <si>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</si>
  <si>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</si>
  <si>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</si>
  <si>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</si>
  <si>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</si>
  <si>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</si>
  <si>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</si>
  <si>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</si>
  <si>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</si>
  <si>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</si>
  <si>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</si>
  <si>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</si>
  <si>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</si>
  <si>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</si>
  <si>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</si>
  <si>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</si>
  <si>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</si>
  <si>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</si>
  <si>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</si>
  <si>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</si>
  <si>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</si>
  <si>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</si>
  <si>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</si>
  <si>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</si>
  <si>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</si>
  <si>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</si>
  <si>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</si>
  <si>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</si>
  <si>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</si>
  <si>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</si>
  <si>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</si>
  <si>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</si>
  <si>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</si>
  <si>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</si>
  <si>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</si>
  <si>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</si>
  <si>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</si>
  <si>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</si>
  <si>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</si>
  <si>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</si>
  <si>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</si>
  <si>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</si>
  <si>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</si>
  <si>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</si>
  <si>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</si>
  <si>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</si>
  <si>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</si>
  <si>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</si>
  <si>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</si>
  <si>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</si>
  <si>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</si>
  <si>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</si>
  <si>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</si>
  <si>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</si>
  <si>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</si>
  <si>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</si>
  <si>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</si>
  <si>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</si>
  <si>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</si>
  <si>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</si>
  <si>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</si>
  <si>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</si>
  <si>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</si>
  <si>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</si>
  <si>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</si>
  <si>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</si>
  <si>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</si>
  <si>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</si>
  <si>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</si>
  <si>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</si>
  <si>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</si>
  <si>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</si>
  <si>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</si>
  <si>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</si>
  <si>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</si>
  <si>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</si>
  <si>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</si>
  <si>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</si>
  <si>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</si>
  <si>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</si>
  <si>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</si>
  <si>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</si>
  <si>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</si>
  <si>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</si>
  <si>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</si>
  <si>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</si>
  <si>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</si>
  <si>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</si>
  <si>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</si>
  <si>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</si>
  <si>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</si>
  <si>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</si>
  <si>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</si>
  <si>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</si>
  <si>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</si>
  <si>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</si>
  <si>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</si>
  <si>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</si>
  <si>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</si>
  <si>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</si>
  <si>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</si>
  <si>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</si>
  <si>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</si>
  <si>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</si>
  <si>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</si>
  <si>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</si>
  <si>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</si>
  <si>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</si>
  <si>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</si>
  <si>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</si>
  <si>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</si>
  <si>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</si>
  <si>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</si>
  <si>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</si>
  <si>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</si>
  <si>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</si>
  <si>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</si>
  <si>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</si>
  <si>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</si>
  <si>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</si>
  <si>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</si>
  <si>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</si>
  <si>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</si>
  <si>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</si>
  <si>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</si>
  <si>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</si>
  <si>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</si>
  <si>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</si>
  <si>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</si>
  <si>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</si>
  <si>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</si>
  <si>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</si>
  <si>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</si>
  <si>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</si>
  <si>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</si>
  <si>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</si>
  <si>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</si>
  <si>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</si>
  <si>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</si>
  <si>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</si>
  <si>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</si>
  <si>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</si>
  <si>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</si>
  <si>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</si>
  <si>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</si>
  <si>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</si>
  <si>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</si>
  <si>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</si>
  <si>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</si>
  <si>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</si>
  <si>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</si>
  <si>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</si>
  <si>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</si>
  <si>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</si>
  <si>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</si>
  <si>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</si>
  <si>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</si>
  <si>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</si>
  <si>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</si>
  <si>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</si>
  <si>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</si>
  <si>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</si>
  <si>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</si>
  <si>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</si>
  <si>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</si>
  <si>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</si>
  <si>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</si>
  <si>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</si>
  <si>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</si>
  <si>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</si>
  <si>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</si>
  <si>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</si>
  <si>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</si>
  <si>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</si>
  <si>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</si>
  <si>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</si>
  <si>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</si>
  <si>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</si>
  <si>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</si>
  <si>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</si>
  <si>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</si>
  <si>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</si>
  <si>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</si>
  <si>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</si>
  <si>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</si>
  <si>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</si>
  <si>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</si>
  <si>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</si>
  <si>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</si>
  <si>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</si>
  <si>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</si>
  <si>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</si>
  <si>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</si>
  <si>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</si>
  <si>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</si>
  <si>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</si>
  <si>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</si>
  <si>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</si>
  <si>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</si>
  <si>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</si>
  <si>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</si>
  <si>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</si>
  <si>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</si>
  <si>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</si>
  <si>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</si>
  <si>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</si>
  <si>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</si>
  <si>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</si>
  <si>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</si>
  <si>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</si>
  <si>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</si>
  <si>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</si>
  <si>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</si>
  <si>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</si>
  <si>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</si>
  <si>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</si>
  <si>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</si>
  <si>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</si>
  <si>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</si>
  <si>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</si>
  <si>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</si>
  <si>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</si>
  <si>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</si>
  <si>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</si>
  <si>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</si>
  <si>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</si>
  <si>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</si>
  <si>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</si>
  <si>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</si>
  <si>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</si>
  <si>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</si>
  <si>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</si>
  <si>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</si>
  <si>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</si>
  <si>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</si>
  <si>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</si>
  <si>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</si>
  <si>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</si>
  <si>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</si>
  <si>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</si>
  <si>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</si>
  <si>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</si>
  <si>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</si>
  <si>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</si>
  <si>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</si>
  <si>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</si>
  <si>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</si>
  <si>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</si>
  <si>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</si>
  <si>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</si>
  <si>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</si>
  <si>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</si>
  <si>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</si>
  <si>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</si>
  <si>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</si>
  <si>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</si>
  <si>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</si>
  <si>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</si>
  <si>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</si>
  <si>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</si>
  <si>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</si>
  <si>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</si>
  <si>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</si>
  <si>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</si>
  <si>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</si>
  <si>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</si>
  <si>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</si>
  <si>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</si>
  <si>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</si>
  <si>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</si>
  <si>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</si>
  <si>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</si>
  <si>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</si>
  <si>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</si>
  <si>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</si>
  <si>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</si>
  <si>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</si>
  <si>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</si>
  <si>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</si>
  <si>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</si>
  <si>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</si>
  <si>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</si>
  <si>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</si>
  <si>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</si>
  <si>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</si>
  <si>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</si>
  <si>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</si>
  <si>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</si>
  <si>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</si>
  <si>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</si>
  <si>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</si>
  <si>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</si>
  <si>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</si>
  <si>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</si>
  <si>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</si>
  <si>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</si>
  <si>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</si>
  <si>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</si>
  <si>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</si>
  <si>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</si>
  <si>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</si>
  <si>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</si>
  <si>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</si>
  <si>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</si>
  <si>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</si>
  <si>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</si>
  <si>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</si>
  <si>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</si>
  <si>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</si>
  <si>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</si>
  <si>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</si>
  <si>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</si>
  <si>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</si>
  <si>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</si>
  <si>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</si>
  <si>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</si>
  <si>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</si>
  <si>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</si>
  <si>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</si>
  <si>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</si>
  <si>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</si>
  <si>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</si>
  <si>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</si>
  <si>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</si>
  <si>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</si>
  <si>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</si>
  <si>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</si>
  <si>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</si>
  <si>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</si>
  <si>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</si>
  <si>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</si>
  <si>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</si>
  <si>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</si>
  <si>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</si>
  <si>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</si>
  <si>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</si>
  <si>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</si>
  <si>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</si>
  <si>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</si>
  <si>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</si>
  <si>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</si>
  <si>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</si>
  <si>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</si>
  <si>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</si>
  <si>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</si>
  <si>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</si>
  <si>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</si>
  <si>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</si>
  <si>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</si>
  <si>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</si>
  <si>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</si>
  <si>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</si>
  <si>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</si>
  <si>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</si>
  <si>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</si>
  <si>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</si>
  <si>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</si>
  <si>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</si>
  <si>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</si>
  <si>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</si>
  <si>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</si>
  <si>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</si>
  <si>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</si>
  <si>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</si>
  <si>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</si>
  <si>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</si>
  <si>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</si>
  <si>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</si>
  <si>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</si>
  <si>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</si>
  <si>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</si>
  <si>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</si>
  <si>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</si>
  <si>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</si>
  <si>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</si>
  <si>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</si>
  <si>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</si>
  <si>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</si>
  <si>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</si>
  <si>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</si>
  <si>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</si>
  <si>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</si>
  <si>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</si>
  <si>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</si>
  <si>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</si>
  <si>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</si>
  <si>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</si>
  <si>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</si>
  <si>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</si>
  <si>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</si>
  <si>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</si>
  <si>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</si>
  <si>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</si>
  <si>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</si>
  <si>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</si>
  <si>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</si>
  <si>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</si>
  <si>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</si>
  <si>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</si>
  <si>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</si>
  <si>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</si>
  <si>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</si>
  <si>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</si>
  <si>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</si>
  <si>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</si>
  <si>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</si>
  <si>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</si>
  <si>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</si>
  <si>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</si>
  <si>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</si>
  <si>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</si>
  <si>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</si>
  <si>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</si>
  <si>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</si>
  <si>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</si>
  <si>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</si>
  <si>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</si>
  <si>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</si>
  <si>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</si>
  <si>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</si>
  <si>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</si>
  <si>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</si>
  <si>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</si>
  <si>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</si>
  <si>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</si>
  <si>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</si>
  <si>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</si>
  <si>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</si>
  <si>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</si>
  <si>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</si>
  <si>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</si>
  <si>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</si>
  <si>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</si>
  <si>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</si>
  <si>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</si>
  <si>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</si>
  <si>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</si>
  <si>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</si>
  <si>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</si>
  <si>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</si>
  <si>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</si>
  <si>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</si>
  <si>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</si>
  <si>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</si>
  <si>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</si>
  <si>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</si>
  <si>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</si>
  <si>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</si>
  <si>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</si>
  <si>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</si>
  <si>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</si>
  <si>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</si>
  <si>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</si>
  <si>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</si>
  <si>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</si>
  <si>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</si>
  <si>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</si>
  <si>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</si>
  <si>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</si>
  <si>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</si>
  <si>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</si>
  <si>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</si>
  <si>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</si>
  <si>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</si>
  <si>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</si>
  <si>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</si>
  <si>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</si>
  <si>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</si>
  <si>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</si>
  <si>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</si>
  <si>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</si>
  <si>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</si>
  <si>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</si>
  <si>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</si>
  <si>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</si>
  <si>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</si>
  <si>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</si>
  <si>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</si>
  <si>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</si>
  <si>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</si>
  <si>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</si>
  <si>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</si>
  <si>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</si>
  <si>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</si>
  <si>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</si>
  <si>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</si>
  <si>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</si>
  <si>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</si>
  <si>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</si>
  <si>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</si>
  <si>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</si>
  <si>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</si>
  <si>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</si>
  <si>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</si>
  <si>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</si>
  <si>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</si>
  <si>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</si>
  <si>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</si>
  <si>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</si>
  <si>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</si>
  <si>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</si>
  <si>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</si>
  <si>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</si>
  <si>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</si>
  <si>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</si>
  <si>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</si>
  <si>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</si>
  <si>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</si>
  <si>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</si>
  <si>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</si>
  <si>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</si>
  <si>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</si>
  <si>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</si>
  <si>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</si>
  <si>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</si>
  <si>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</si>
  <si>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</si>
  <si>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</si>
  <si>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</si>
  <si>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</si>
  <si>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</si>
  <si>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</si>
  <si>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</si>
  <si>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</si>
  <si>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</si>
  <si>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</si>
  <si>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</si>
  <si>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</si>
  <si>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</si>
  <si>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</si>
  <si>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</si>
  <si>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</si>
  <si>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</si>
  <si>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</si>
  <si>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</si>
  <si>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</si>
  <si>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</si>
  <si>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</si>
  <si>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</si>
  <si>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</si>
  <si>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</si>
  <si>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</si>
  <si>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</si>
  <si>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</si>
  <si>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</si>
  <si>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</si>
  <si>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</si>
  <si>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</si>
  <si>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</si>
  <si>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</si>
  <si>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</si>
  <si>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</si>
  <si>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</si>
  <si>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</si>
  <si>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</si>
  <si>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</si>
  <si>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</si>
  <si>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</si>
  <si>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</si>
  <si>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</si>
  <si>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</si>
  <si>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</si>
  <si>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</si>
  <si>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</si>
  <si>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</si>
  <si>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</si>
  <si>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</si>
  <si>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</si>
  <si>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</si>
  <si>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</si>
  <si>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</si>
  <si>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</si>
  <si>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</si>
  <si>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</si>
  <si>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</si>
  <si>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</si>
  <si>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</si>
  <si>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</si>
  <si>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</si>
  <si>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</si>
  <si>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</si>
  <si>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</si>
  <si>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</si>
  <si>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</si>
  <si>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</si>
  <si>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</si>
  <si>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</si>
  <si>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</si>
  <si>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</si>
  <si>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</si>
  <si>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</si>
  <si>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</si>
  <si>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</si>
  <si>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</si>
  <si>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</si>
  <si>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</si>
  <si>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</si>
  <si>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</si>
  <si>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</si>
  <si>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</si>
  <si>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</si>
  <si>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</si>
  <si>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</si>
  <si>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</si>
  <si>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</si>
  <si>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</si>
  <si>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</si>
  <si>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</si>
  <si>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</si>
  <si>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</si>
  <si>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</si>
  <si>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</si>
  <si>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</si>
  <si>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</si>
  <si>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</si>
  <si>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</si>
  <si>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</si>
  <si>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</si>
  <si>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</si>
  <si>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</si>
  <si>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</si>
  <si>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</si>
  <si>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</si>
  <si>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</si>
  <si>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</si>
  <si>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</si>
  <si>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</si>
  <si>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</si>
  <si>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</si>
  <si>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</si>
  <si>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</si>
  <si>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</si>
  <si>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</si>
  <si>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</si>
  <si>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</si>
  <si>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</si>
  <si>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</si>
  <si>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</si>
  <si>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</si>
  <si>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</si>
  <si>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</si>
  <si>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</si>
  <si>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</si>
  <si>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</si>
  <si>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</si>
  <si>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</si>
  <si>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</si>
  <si>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</si>
  <si>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</si>
  <si>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</si>
  <si>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</si>
  <si>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</si>
  <si>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</si>
  <si>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</si>
  <si>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</si>
  <si>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</si>
  <si>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</si>
  <si>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</si>
  <si>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</si>
  <si>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</si>
  <si>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</si>
  <si>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</si>
  <si>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</si>
  <si>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</si>
  <si>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</si>
  <si>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</si>
  <si>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</si>
  <si>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</si>
  <si>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</si>
  <si>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</si>
  <si>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</si>
  <si>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</si>
  <si>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</si>
  <si>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</si>
  <si>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</si>
  <si>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</si>
  <si>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</si>
  <si>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</si>
  <si>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</si>
  <si>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</si>
  <si>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</si>
  <si>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</si>
  <si>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</si>
  <si>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</si>
  <si>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</si>
  <si>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</si>
  <si>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</si>
  <si>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</si>
  <si>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</si>
  <si>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</si>
  <si>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</si>
  <si>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</si>
  <si>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</si>
  <si>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</si>
  <si>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</si>
  <si>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</si>
  <si>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</si>
  <si>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</si>
  <si>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</si>
  <si>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</si>
  <si>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</si>
  <si>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</si>
  <si>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</si>
  <si>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</si>
  <si>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</si>
  <si>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</si>
  <si>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</si>
  <si>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</si>
  <si>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</si>
  <si>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</si>
  <si>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</si>
  <si>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</si>
  <si>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</si>
  <si>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</si>
  <si>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</si>
  <si>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</si>
  <si>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</si>
  <si>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</si>
  <si>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</si>
  <si>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</si>
  <si>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</si>
  <si>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</si>
  <si>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</si>
  <si>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</si>
  <si>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</si>
  <si>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</si>
  <si>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</si>
  <si>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</si>
  <si>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</si>
  <si>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</si>
  <si>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</si>
  <si>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</si>
  <si>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</si>
  <si>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</si>
  <si>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</si>
  <si>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</si>
  <si>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</si>
  <si>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</si>
  <si>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</si>
  <si>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</si>
  <si>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</si>
  <si>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</si>
  <si>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</si>
  <si>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</si>
  <si>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</si>
  <si>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</si>
  <si>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</si>
  <si>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</si>
  <si>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</si>
  <si>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</si>
  <si>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</si>
  <si>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</si>
  <si>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</si>
  <si>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</si>
  <si>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</si>
  <si>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</si>
  <si>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</si>
  <si>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</si>
  <si>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</si>
  <si>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</si>
  <si>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</si>
  <si>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</si>
  <si>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</si>
  <si>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</si>
  <si>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</si>
  <si>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</si>
  <si>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</si>
  <si>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</si>
  <si>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</si>
  <si>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</si>
  <si>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</si>
  <si>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</si>
  <si>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</si>
  <si>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</si>
  <si>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</si>
  <si>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</si>
  <si>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</si>
  <si>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</si>
  <si>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</si>
  <si>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</si>
  <si>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</si>
  <si>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</si>
  <si>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</si>
  <si>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</si>
  <si>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</si>
  <si>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</si>
  <si>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</si>
  <si>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</si>
  <si>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</si>
  <si>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</si>
  <si>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</si>
  <si>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</si>
  <si>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</si>
  <si>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</si>
  <si>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</si>
  <si>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</si>
  <si>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</si>
  <si>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</si>
  <si>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</si>
  <si>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</si>
  <si>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</si>
  <si>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</si>
  <si>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</si>
  <si>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</si>
  <si>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</si>
  <si>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</si>
  <si>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</si>
  <si>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</si>
  <si>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</si>
  <si>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</si>
  <si>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</si>
  <si>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</si>
  <si>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</si>
  <si>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</si>
  <si>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</si>
  <si>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</si>
  <si>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</si>
  <si>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</si>
  <si>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</si>
  <si>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</si>
  <si>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</si>
  <si>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</si>
  <si>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</si>
  <si>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</si>
  <si>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</si>
  <si>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</si>
  <si>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</si>
  <si>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</si>
  <si>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</si>
  <si>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</si>
  <si>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</si>
  <si>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</si>
  <si>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</si>
  <si>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</si>
  <si>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</si>
  <si>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</si>
  <si>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</si>
  <si>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</si>
  <si>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</si>
  <si>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</si>
  <si>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</si>
  <si>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</si>
  <si>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</si>
  <si>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</si>
  <si>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</si>
  <si>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</si>
  <si>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</si>
  <si>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</si>
  <si>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</si>
  <si>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</si>
  <si>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</si>
  <si>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</si>
  <si>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</si>
  <si>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</si>
  <si>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</si>
  <si>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</si>
  <si>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</si>
  <si>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</si>
  <si>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</si>
  <si>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</si>
  <si>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</si>
  <si>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</si>
  <si>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</si>
  <si>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</si>
  <si>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</si>
  <si>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</si>
  <si>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</si>
  <si>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</si>
  <si>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</si>
  <si>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</si>
  <si>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</si>
  <si>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</si>
  <si>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</si>
  <si>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</si>
  <si>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</si>
  <si>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</si>
  <si>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</si>
  <si>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</si>
  <si>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</si>
  <si>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</si>
  <si>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</si>
  <si>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</si>
  <si>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</si>
  <si>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</si>
  <si>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</si>
  <si>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</si>
  <si>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</si>
  <si>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</si>
  <si>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</si>
  <si>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</si>
  <si>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</si>
  <si>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</si>
  <si>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</si>
  <si>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</si>
  <si>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</si>
  <si>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</si>
  <si>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</si>
  <si>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</si>
  <si>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</si>
  <si>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</si>
  <si>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</si>
  <si>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</si>
  <si>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</si>
  <si>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</si>
  <si>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</si>
  <si>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</si>
  <si>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</si>
  <si>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</si>
  <si>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</si>
  <si>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</si>
  <si>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</si>
  <si>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</si>
  <si>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</si>
  <si>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</si>
  <si>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</si>
  <si>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</si>
  <si>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</si>
  <si>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</si>
  <si>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</si>
  <si>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</si>
  <si>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</si>
  <si>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</si>
  <si>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</si>
  <si>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</si>
  <si>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</si>
  <si>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</si>
  <si>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</si>
  <si>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</si>
  <si>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</si>
  <si>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</si>
  <si>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</si>
  <si>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</si>
  <si>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</si>
  <si>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</si>
  <si>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</si>
  <si>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</si>
  <si>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</si>
  <si>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</si>
  <si>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</si>
  <si>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</si>
  <si>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</si>
  <si>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</si>
  <si>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</si>
  <si>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</si>
  <si>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</si>
  <si>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</si>
  <si>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</si>
  <si>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</si>
  <si>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</si>
  <si>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</si>
  <si>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</si>
  <si>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</si>
  <si>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</si>
  <si>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</si>
  <si>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</si>
  <si>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</si>
  <si>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</si>
  <si>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</si>
  <si>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</si>
  <si>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</si>
  <si>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</si>
  <si>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</si>
  <si>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</si>
  <si>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</si>
  <si>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</si>
  <si>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</si>
  <si>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</si>
  <si>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</si>
  <si>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</si>
  <si>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</si>
  <si>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</si>
  <si>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</si>
  <si>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</si>
  <si>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</si>
  <si>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</si>
  <si>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</si>
  <si>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</si>
  <si>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</si>
  <si>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</si>
  <si>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</si>
  <si>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</si>
  <si>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</si>
  <si>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</si>
  <si>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</si>
  <si>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</si>
  <si>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</si>
  <si>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</si>
  <si>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</si>
  <si>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</si>
  <si>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</si>
  <si>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</si>
  <si>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</si>
  <si>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</si>
  <si>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</si>
  <si>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</si>
  <si>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</si>
  <si>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</si>
  <si>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</si>
  <si>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</si>
  <si>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</si>
  <si>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</si>
  <si>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</si>
  <si>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</si>
  <si>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</si>
  <si>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</si>
  <si>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</si>
  <si>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</si>
  <si>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</si>
  <si>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</si>
  <si>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</si>
  <si>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</si>
  <si>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</si>
  <si>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</si>
  <si>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</si>
  <si>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</si>
  <si>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</si>
  <si>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</si>
  <si>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</si>
  <si>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</si>
  <si>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</si>
  <si>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</si>
  <si>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</si>
  <si>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</si>
  <si>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</si>
  <si>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</si>
  <si>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</si>
  <si>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</si>
  <si>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</si>
  <si>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</si>
  <si>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</si>
  <si>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</si>
  <si>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</si>
  <si>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</si>
  <si>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</si>
  <si>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</si>
  <si>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</si>
  <si>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</si>
  <si>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</si>
  <si>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</si>
  <si>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</si>
  <si>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</si>
  <si>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</si>
  <si>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</si>
  <si>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</si>
  <si>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</si>
  <si>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</si>
  <si>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</si>
  <si>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</si>
  <si>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</si>
  <si>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</si>
  <si>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</si>
  <si>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</si>
  <si>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</si>
  <si>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</si>
  <si>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</si>
  <si>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</si>
  <si>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</si>
  <si>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</si>
  <si>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</si>
  <si>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</si>
  <si>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</si>
  <si>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</si>
  <si>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</si>
  <si>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</si>
  <si>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</si>
  <si>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</si>
  <si>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</si>
  <si>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</si>
  <si>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</si>
  <si>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</si>
  <si>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</si>
  <si>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</si>
  <si>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</si>
  <si>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</si>
  <si>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</si>
  <si>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</si>
  <si>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</si>
  <si>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</si>
  <si>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</si>
  <si>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</si>
  <si>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</si>
  <si>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</si>
  <si>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</si>
  <si>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</si>
  <si>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</si>
  <si>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</si>
  <si>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</si>
  <si>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</si>
  <si>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</si>
  <si>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</si>
  <si>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</si>
  <si>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</si>
  <si>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</si>
  <si>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</si>
  <si>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</si>
  <si>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</si>
  <si>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</si>
  <si>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</si>
  <si>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</si>
  <si>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</si>
  <si>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</si>
  <si>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</si>
  <si>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</si>
  <si>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</si>
  <si>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</si>
  <si>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</si>
  <si>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</si>
  <si>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</si>
  <si>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</si>
  <si>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</si>
  <si>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</si>
  <si>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</si>
  <si>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</si>
  <si>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</si>
  <si>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</si>
  <si>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</si>
  <si>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</si>
  <si>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</si>
  <si>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</si>
  <si>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</si>
  <si>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</si>
  <si>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</si>
  <si>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</si>
  <si>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</si>
  <si>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</si>
  <si>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</si>
  <si>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</si>
  <si>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</si>
  <si>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</si>
  <si>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</si>
  <si>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</si>
  <si>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</si>
  <si>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</si>
  <si>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</si>
  <si>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</si>
  <si>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</si>
  <si>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</si>
  <si>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</si>
  <si>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</si>
  <si>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</si>
  <si>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</si>
  <si>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</si>
  <si>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</si>
  <si>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</si>
  <si>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</si>
  <si>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</si>
  <si>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</si>
  <si>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</si>
  <si>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</si>
  <si>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</si>
  <si>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</si>
  <si>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</si>
  <si>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</si>
  <si>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</si>
  <si>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</si>
  <si>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</si>
  <si>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</si>
  <si>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</si>
  <si>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</si>
  <si>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</si>
  <si>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</si>
  <si>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</si>
  <si>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</si>
  <si>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</si>
  <si>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</si>
  <si>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</si>
  <si>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</si>
  <si>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</si>
  <si>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</si>
  <si>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</si>
  <si>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</si>
  <si>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</si>
  <si>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</si>
  <si>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</si>
  <si>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</si>
  <si>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</si>
  <si>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</si>
  <si>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</si>
  <si>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</si>
  <si>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</si>
  <si>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</si>
  <si>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</si>
  <si>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</si>
  <si>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</si>
  <si>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</si>
  <si>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</si>
  <si>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</si>
  <si>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</si>
  <si>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</si>
  <si>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</si>
  <si>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</si>
  <si>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</si>
  <si>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</si>
  <si>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</si>
  <si>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</si>
  <si>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</si>
  <si>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</si>
  <si>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</si>
  <si>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</si>
  <si>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</si>
  <si>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</si>
  <si>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</si>
  <si>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</si>
  <si>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</si>
  <si>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</si>
  <si>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</si>
  <si>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</si>
  <si>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</si>
  <si>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</si>
  <si>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</si>
  <si>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</si>
  <si>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</si>
  <si>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</si>
  <si>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</si>
  <si>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</si>
  <si>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</si>
  <si>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</si>
  <si>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</si>
  <si>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</si>
  <si>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</si>
  <si>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</si>
  <si>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</si>
  <si>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</si>
  <si>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</si>
  <si>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</si>
  <si>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</si>
  <si>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</si>
  <si>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</si>
  <si>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</si>
  <si>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</si>
  <si>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</si>
  <si>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</si>
  <si>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</si>
  <si>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</si>
  <si>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</si>
  <si>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</si>
  <si>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</si>
  <si>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</si>
  <si>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</si>
  <si>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</si>
  <si>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</si>
  <si>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</si>
  <si>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</si>
  <si>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</si>
  <si>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</si>
  <si>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</si>
  <si>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</si>
  <si>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</si>
  <si>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</si>
  <si>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</si>
  <si>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</si>
  <si>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</si>
  <si>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</si>
  <si>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</si>
  <si>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</si>
  <si>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</si>
  <si>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</si>
  <si>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</si>
  <si>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</si>
  <si>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</si>
  <si>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</si>
  <si>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</si>
  <si>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</si>
  <si>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</si>
  <si>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</si>
  <si>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</si>
  <si>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</si>
  <si>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</si>
  <si>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</si>
  <si>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</si>
  <si>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</si>
  <si>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</si>
  <si>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</si>
  <si>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</si>
  <si>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</si>
  <si>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</si>
  <si>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</si>
  <si>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</si>
  <si>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</si>
  <si>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</si>
  <si>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</si>
  <si>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</si>
  <si>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</si>
  <si>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</si>
  <si>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</si>
  <si>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</si>
  <si>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</si>
  <si>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</si>
  <si>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</si>
  <si>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</si>
  <si>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</si>
  <si>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</si>
  <si>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</si>
  <si>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</si>
  <si>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</si>
  <si>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</si>
  <si>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</si>
  <si>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</si>
  <si>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</si>
  <si>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</si>
  <si>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</si>
  <si>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</si>
  <si>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</si>
  <si>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</si>
  <si>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</si>
  <si>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</si>
  <si>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</si>
  <si>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</si>
  <si>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</si>
  <si>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</si>
  <si>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</si>
  <si>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</si>
  <si>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</si>
  <si>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</si>
  <si>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</si>
  <si>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</si>
  <si>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</si>
  <si>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</si>
  <si>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</si>
  <si>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</si>
  <si>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</si>
  <si>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</si>
  <si>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</si>
  <si>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</si>
  <si>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</si>
  <si>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</si>
  <si>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</si>
  <si>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</si>
  <si>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</si>
  <si>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</si>
  <si>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</si>
  <si>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</si>
  <si>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</si>
  <si>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</si>
  <si>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</si>
  <si>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</si>
  <si>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</si>
  <si>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</si>
  <si>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</si>
  <si>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</si>
  <si>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</si>
  <si>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</si>
  <si>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</si>
  <si>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</si>
  <si>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</si>
  <si>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</si>
  <si>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</si>
  <si>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</si>
  <si>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</si>
  <si>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</si>
  <si>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</si>
  <si>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</si>
  <si>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</si>
  <si>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</si>
  <si>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</si>
  <si>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</si>
  <si>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</si>
  <si>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</si>
  <si>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</si>
  <si>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</si>
  <si>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</si>
  <si>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</si>
  <si>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</si>
  <si>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</si>
  <si>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</si>
  <si>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</si>
  <si>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</si>
  <si>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</si>
  <si>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</si>
  <si>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</si>
  <si>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</si>
  <si>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</si>
  <si>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</si>
  <si>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</si>
  <si>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</si>
  <si>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</si>
  <si>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</si>
  <si>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</si>
  <si>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</si>
  <si>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</si>
  <si>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</si>
  <si>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</si>
  <si>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</si>
  <si>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</si>
  <si>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</si>
  <si>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</si>
  <si>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</si>
  <si>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</si>
  <si>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</si>
  <si>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</si>
  <si>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</si>
  <si>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</si>
  <si>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</si>
  <si>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</si>
  <si>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</si>
  <si>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</si>
  <si>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</si>
  <si>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</si>
  <si>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</si>
  <si>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</si>
  <si>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</si>
  <si>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</si>
  <si>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</si>
  <si>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</si>
  <si>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</si>
  <si>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</si>
  <si>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</si>
  <si>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</si>
  <si>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</si>
  <si>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</si>
  <si>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</si>
  <si>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</si>
  <si>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</si>
  <si>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</si>
  <si>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</si>
  <si>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</si>
  <si>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</si>
  <si>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</si>
  <si>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</si>
  <si>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</si>
  <si>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</si>
  <si>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</si>
  <si>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</si>
  <si>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</si>
  <si>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</si>
  <si>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</si>
  <si>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</si>
  <si>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</si>
  <si>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</si>
  <si>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</si>
  <si>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</si>
  <si>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</si>
  <si>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</si>
  <si>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</si>
  <si>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</si>
  <si>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</si>
  <si>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</si>
  <si>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</si>
  <si>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</si>
  <si>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</si>
  <si>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</si>
  <si>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</si>
  <si>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</si>
  <si>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</si>
  <si>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</si>
  <si>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</si>
  <si>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</si>
  <si>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</si>
  <si>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</si>
  <si>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</si>
  <si>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</si>
  <si>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</si>
  <si>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</si>
  <si>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</si>
  <si>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</si>
  <si>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</si>
  <si>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</si>
  <si>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</si>
  <si>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</si>
  <si>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</si>
  <si>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</si>
  <si>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</si>
  <si>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</si>
  <si>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</si>
  <si>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</si>
  <si>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</si>
  <si>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</si>
  <si>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</si>
  <si>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</si>
  <si>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</si>
  <si>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</si>
  <si>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</si>
  <si>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</si>
  <si>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</si>
  <si>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</si>
  <si>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</si>
  <si>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</si>
  <si>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</si>
  <si>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</si>
  <si>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</si>
  <si>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</si>
  <si>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</si>
  <si>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</si>
  <si>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</si>
  <si>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</si>
  <si>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</si>
  <si>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</si>
  <si>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</si>
  <si>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</si>
  <si>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</si>
  <si>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</si>
  <si>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</si>
  <si>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</si>
  <si>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</si>
  <si>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</si>
  <si>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</si>
  <si>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</si>
  <si>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</si>
  <si>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</si>
  <si>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</si>
  <si>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</si>
  <si>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</si>
  <si>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</si>
  <si>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</si>
  <si>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</si>
  <si>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</si>
  <si>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</si>
  <si>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</si>
  <si>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</si>
  <si>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</si>
  <si>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</si>
  <si>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</si>
  <si>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</si>
  <si>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</si>
  <si>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</si>
  <si>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</si>
  <si>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</si>
  <si>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</si>
  <si>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</si>
  <si>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</si>
  <si>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</si>
  <si>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</si>
  <si>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</si>
  <si>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</si>
  <si>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</si>
  <si>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</si>
  <si>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</si>
  <si>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</si>
  <si>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</si>
  <si>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</si>
  <si>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</si>
  <si>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</si>
  <si>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</si>
  <si>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</si>
  <si>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</si>
  <si>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</si>
  <si>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</si>
  <si>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</si>
  <si>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</si>
  <si>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</si>
  <si>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</si>
  <si>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</si>
  <si>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</si>
  <si>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</si>
  <si>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</si>
  <si>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</si>
  <si>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</si>
  <si>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</si>
  <si>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</si>
  <si>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</si>
  <si>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</si>
  <si>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</si>
  <si>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</si>
  <si>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</si>
  <si>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</si>
  <si>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</si>
  <si>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</si>
  <si>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</si>
  <si>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</si>
  <si>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</si>
  <si>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</si>
  <si>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</si>
  <si>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</si>
  <si>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</si>
  <si>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</si>
  <si>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</si>
  <si>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</si>
  <si>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</si>
  <si>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</si>
  <si>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</si>
  <si>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</si>
  <si>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</si>
  <si>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</si>
  <si>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</si>
  <si>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</si>
  <si>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</si>
  <si>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</si>
  <si>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</si>
  <si>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</si>
  <si>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</si>
  <si>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</si>
  <si>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</si>
  <si>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</si>
  <si>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</si>
  <si>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</si>
  <si>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</si>
  <si>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</si>
  <si>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</si>
  <si>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</si>
  <si>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</si>
  <si>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</si>
  <si>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</si>
  <si>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</si>
  <si>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</si>
  <si>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</si>
  <si>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</si>
  <si>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</si>
  <si>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</si>
  <si>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</si>
  <si>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</si>
  <si>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</si>
  <si>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</si>
  <si>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</si>
  <si>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</si>
  <si>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</si>
  <si>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</si>
  <si>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</si>
  <si>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</si>
  <si>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</si>
  <si>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</si>
  <si>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</si>
  <si>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</si>
  <si>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</si>
  <si>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</si>
  <si>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</si>
  <si>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</si>
  <si>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</si>
  <si>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</si>
  <si>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</si>
  <si>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</si>
  <si>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</si>
  <si>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</si>
  <si>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</si>
  <si>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</si>
  <si>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</si>
  <si>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</si>
  <si>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</si>
  <si>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</si>
  <si>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</si>
  <si>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</si>
  <si>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</si>
  <si>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</si>
  <si>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</si>
  <si>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</si>
  <si>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</si>
  <si>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</si>
  <si>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</si>
  <si>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</si>
  <si>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</si>
  <si>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</si>
  <si>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</si>
  <si>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</si>
  <si>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</si>
  <si>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</si>
  <si>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</si>
  <si>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</si>
  <si>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</si>
  <si>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</si>
  <si>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</si>
  <si>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</si>
  <si>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</si>
  <si>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</si>
  <si>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</si>
  <si>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</si>
  <si>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</si>
  <si>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</si>
  <si>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</si>
  <si>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</si>
  <si>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</si>
  <si>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</si>
  <si>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</si>
  <si>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</si>
  <si>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</si>
  <si>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</si>
  <si>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</si>
  <si>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</si>
  <si>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</si>
  <si>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</si>
  <si>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</si>
  <si>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</si>
  <si>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</si>
  <si>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</si>
  <si>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</si>
  <si>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</si>
  <si>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</si>
  <si>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</si>
  <si>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</si>
  <si>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</si>
  <si>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</si>
  <si>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</si>
  <si>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</si>
  <si>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</si>
  <si>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</si>
  <si>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</si>
  <si>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</si>
  <si>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</si>
  <si>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</si>
  <si>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</si>
  <si>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</si>
  <si>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</si>
  <si>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</si>
  <si>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</si>
  <si>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</si>
  <si>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</si>
  <si>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</si>
  <si>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</si>
  <si>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</si>
  <si>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</si>
  <si>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</si>
  <si>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</si>
  <si>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</si>
  <si>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</si>
  <si>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</si>
  <si>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</si>
  <si>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</si>
  <si>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</si>
  <si>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</si>
  <si>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</si>
  <si>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</si>
  <si>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</si>
  <si>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</si>
  <si>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</si>
  <si>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</si>
  <si>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</si>
  <si>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</si>
  <si>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</si>
  <si>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</si>
  <si>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</si>
  <si>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</si>
  <si>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</si>
  <si>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</si>
  <si>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</si>
  <si>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</si>
  <si>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</si>
  <si>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</si>
  <si>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</si>
  <si>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</si>
  <si>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</si>
  <si>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</si>
  <si>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</si>
  <si>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</si>
  <si>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</si>
  <si>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</si>
  <si>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</si>
  <si>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</si>
  <si>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</si>
  <si>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</si>
  <si>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</si>
  <si>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</si>
  <si>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</si>
  <si>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</si>
  <si>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</si>
  <si>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</si>
  <si>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</si>
  <si>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</si>
  <si>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</si>
  <si>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</si>
  <si>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</si>
  <si>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</si>
  <si>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</si>
  <si>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</si>
  <si>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</si>
  <si>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</si>
  <si>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</si>
  <si>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</si>
  <si>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</si>
  <si>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</si>
  <si>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</si>
  <si>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</si>
  <si>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</si>
  <si>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</si>
  <si>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</si>
  <si>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</si>
  <si>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</si>
  <si>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</si>
  <si>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</si>
  <si>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</si>
  <si>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</si>
  <si>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</si>
  <si>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</si>
  <si>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</si>
  <si>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</si>
  <si>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</si>
  <si>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</si>
  <si>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</si>
  <si>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</si>
  <si>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</si>
  <si>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</si>
  <si>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</si>
  <si>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</si>
  <si>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</si>
  <si>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</si>
  <si>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</si>
  <si>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</si>
  <si>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</si>
  <si>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</si>
  <si>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</si>
  <si>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</si>
  <si>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</si>
  <si>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</si>
  <si>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</si>
  <si>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</si>
  <si>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</si>
  <si>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</si>
  <si>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</si>
  <si>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</si>
  <si>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</si>
  <si>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</si>
  <si>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</si>
  <si>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</si>
  <si>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</si>
  <si>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</si>
  <si>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</si>
  <si>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</si>
  <si>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</si>
  <si>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</si>
  <si>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</si>
  <si>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</si>
  <si>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</si>
  <si>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</si>
  <si>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</si>
  <si>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</si>
  <si>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</si>
  <si>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</si>
  <si>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</si>
  <si>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</si>
  <si>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</si>
  <si>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</si>
  <si>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</si>
  <si>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</si>
  <si>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</si>
  <si>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</si>
  <si>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</si>
  <si>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</si>
  <si>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</si>
  <si>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</si>
  <si>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</si>
  <si>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</si>
  <si>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</si>
  <si>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</si>
  <si>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</si>
  <si>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</si>
  <si>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</si>
  <si>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</si>
  <si>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</si>
  <si>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</si>
  <si>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</si>
  <si>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</si>
  <si>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</si>
  <si>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</si>
  <si>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</si>
  <si>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</si>
  <si>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</si>
  <si>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</si>
  <si>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</si>
  <si>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</si>
  <si>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</si>
  <si>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</si>
  <si>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</si>
  <si>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</si>
  <si>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</si>
  <si>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</si>
  <si>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</si>
  <si>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</si>
  <si>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</si>
  <si>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</si>
  <si>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</si>
  <si>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</si>
  <si>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</si>
  <si>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</si>
  <si>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</si>
  <si>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</si>
  <si>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</si>
  <si>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</si>
  <si>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</si>
  <si>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</si>
  <si>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</si>
  <si>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</si>
  <si>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</si>
  <si>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</si>
  <si>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</si>
  <si>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</si>
  <si>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</si>
  <si>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</si>
  <si>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</si>
  <si>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</si>
  <si>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</si>
  <si>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</si>
  <si>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</si>
  <si>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</si>
  <si>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</si>
  <si>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</si>
  <si>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</si>
  <si>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</si>
  <si>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</si>
  <si>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</si>
  <si>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</si>
  <si>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</si>
  <si>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</si>
  <si>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</si>
  <si>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</si>
  <si>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</si>
  <si>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</si>
  <si>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</si>
  <si>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</si>
  <si>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</si>
  <si>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</si>
  <si>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</si>
  <si>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</si>
  <si>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</si>
  <si>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</si>
  <si>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</si>
  <si>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</si>
  <si>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</si>
  <si>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</si>
  <si>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</si>
  <si>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</si>
  <si>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</si>
  <si>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</si>
  <si>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</si>
  <si>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</si>
  <si>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</si>
  <si>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</si>
  <si>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</si>
  <si>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</si>
  <si>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</si>
  <si>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</si>
  <si>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</si>
  <si>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</si>
  <si>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</si>
  <si>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</si>
  <si>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</si>
  <si>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</si>
  <si>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</si>
  <si>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</si>
  <si>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</si>
  <si>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</si>
  <si>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</si>
  <si>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</si>
  <si>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</si>
  <si>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</si>
  <si>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</si>
  <si>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</si>
  <si>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</si>
  <si>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</si>
  <si>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</si>
  <si>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</si>
  <si>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</si>
  <si>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</si>
  <si>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</si>
  <si>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</si>
  <si>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</si>
  <si>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</si>
  <si>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</si>
  <si>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</si>
  <si>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</si>
  <si>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</si>
  <si>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</si>
  <si>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</si>
  <si>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</si>
  <si>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</si>
  <si>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</si>
  <si>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</si>
  <si>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</si>
  <si>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</si>
  <si>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</si>
  <si>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</si>
  <si>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</si>
  <si>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</si>
  <si>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</si>
  <si>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</si>
  <si>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</si>
  <si>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</si>
  <si>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</si>
  <si>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</si>
  <si>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</si>
  <si>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</si>
  <si>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</si>
  <si>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</si>
  <si>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</si>
  <si>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</si>
  <si>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</si>
  <si>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</si>
  <si>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</si>
  <si>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</si>
  <si>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</si>
  <si>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</si>
  <si>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</si>
  <si>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</si>
  <si>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</si>
  <si>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</si>
  <si>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</si>
  <si>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</si>
  <si>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</si>
  <si>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</si>
  <si>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</si>
  <si>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</si>
  <si>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</si>
  <si>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</si>
  <si>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</si>
  <si>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</si>
  <si>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</si>
  <si>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</si>
  <si>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</si>
  <si>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</si>
  <si>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</si>
  <si>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</si>
  <si>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</si>
  <si>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</si>
  <si>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</si>
  <si>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</si>
  <si>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</si>
  <si>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</si>
  <si>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</si>
  <si>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</si>
  <si>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</si>
  <si>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</si>
  <si>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</si>
  <si>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</si>
  <si>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</si>
  <si>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</si>
  <si>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</si>
  <si>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</si>
  <si>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</si>
  <si>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</si>
  <si>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</si>
  <si>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</si>
  <si>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</si>
  <si>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</si>
  <si>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</si>
  <si>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</si>
  <si>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</si>
  <si>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</si>
  <si>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</si>
  <si>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</si>
  <si>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</si>
  <si>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</si>
  <si>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</si>
  <si>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</si>
  <si>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</si>
  <si>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</si>
  <si>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</si>
  <si>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</si>
  <si>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</si>
  <si>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</si>
  <si>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</si>
  <si>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</si>
  <si>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</si>
  <si>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</si>
  <si>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</si>
  <si>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</si>
  <si>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</si>
  <si>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</si>
  <si>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</si>
  <si>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</si>
  <si>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</si>
  <si>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</si>
  <si>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</si>
  <si>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</si>
  <si>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</si>
  <si>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</si>
  <si>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</si>
  <si>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</si>
  <si>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</si>
  <si>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</si>
  <si>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</si>
  <si>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</si>
  <si>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</si>
  <si>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</si>
  <si>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</si>
  <si>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</si>
  <si>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</si>
  <si>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</si>
  <si>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</si>
  <si>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</si>
  <si>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</si>
  <si>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</si>
  <si>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</si>
  <si>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</si>
  <si>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</si>
  <si>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</si>
  <si>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</si>
  <si>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</si>
  <si>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</si>
  <si>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</si>
  <si>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</si>
  <si>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</si>
  <si>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</si>
  <si>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</si>
  <si>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</si>
  <si>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</si>
  <si>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</si>
  <si>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</si>
  <si>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</si>
  <si>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</si>
  <si>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</si>
  <si>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</si>
  <si>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</si>
  <si>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</si>
  <si>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</si>
  <si>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</si>
  <si>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</si>
  <si>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</si>
  <si>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</si>
  <si>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</si>
  <si>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</si>
  <si>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</si>
  <si>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</si>
  <si>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</si>
  <si>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</si>
  <si>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</si>
  <si>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</si>
  <si>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</si>
  <si>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</si>
  <si>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</si>
  <si>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</si>
  <si>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</si>
  <si>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</si>
  <si>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</si>
  <si>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</si>
  <si>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</si>
  <si>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</si>
  <si>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</si>
  <si>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</si>
  <si>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</si>
  <si>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</si>
  <si>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</si>
  <si>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</si>
  <si>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</si>
  <si>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</si>
  <si>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</si>
  <si>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</si>
  <si>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</si>
  <si>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</si>
  <si>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</si>
  <si>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</si>
  <si>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</si>
  <si>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</si>
  <si>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</si>
  <si>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</si>
  <si>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</si>
  <si>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</si>
  <si>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</si>
  <si>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</si>
  <si>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</si>
  <si>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</si>
  <si>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</si>
  <si>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</si>
  <si>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</si>
  <si>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</si>
  <si>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</si>
  <si>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</si>
  <si>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</si>
  <si>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</si>
  <si>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</si>
  <si>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</si>
  <si>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</si>
  <si>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</si>
  <si>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</si>
  <si>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</si>
  <si>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</si>
  <si>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</si>
  <si>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</si>
  <si>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</si>
  <si>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</si>
  <si>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</si>
  <si>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</si>
  <si>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</si>
  <si>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</si>
  <si>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</si>
  <si>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</si>
  <si>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</si>
  <si>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</si>
  <si>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</si>
  <si>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</si>
  <si>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</si>
  <si>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</si>
  <si>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</si>
  <si>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</si>
  <si>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</si>
  <si>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</si>
  <si>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</si>
  <si>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</si>
  <si>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</si>
  <si>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</si>
  <si>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</si>
  <si>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</si>
  <si>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</si>
  <si>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</si>
  <si>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</si>
  <si>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</si>
  <si>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</si>
  <si>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</si>
  <si>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</si>
  <si>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</si>
  <si>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</si>
  <si>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</si>
  <si>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</si>
  <si>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</si>
  <si>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</si>
  <si>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</si>
  <si>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</si>
  <si>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</si>
  <si>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</si>
  <si>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</si>
  <si>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</si>
  <si>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</si>
  <si>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</si>
  <si>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</si>
  <si>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</si>
  <si>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</si>
  <si>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</si>
  <si>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</si>
  <si>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</si>
  <si>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</si>
  <si>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</si>
  <si>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</si>
  <si>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</si>
  <si>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</si>
  <si>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</si>
  <si>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</si>
  <si>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</si>
  <si>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</si>
  <si>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</si>
  <si>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</si>
  <si>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</si>
  <si>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</si>
  <si>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</si>
  <si>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</si>
  <si>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</si>
  <si>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</si>
  <si>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</si>
  <si>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</si>
  <si>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</si>
  <si>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</si>
  <si>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</si>
  <si>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</si>
  <si>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</si>
  <si>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</si>
  <si>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</si>
  <si>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</si>
  <si>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</si>
  <si>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</si>
  <si>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</si>
  <si>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</si>
  <si>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</si>
  <si>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</si>
  <si>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</si>
  <si>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</si>
  <si>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</si>
  <si>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</si>
  <si>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</si>
  <si>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</si>
  <si>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</si>
  <si>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</si>
  <si>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</si>
  <si>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</si>
  <si>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</si>
  <si>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</si>
  <si>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</si>
  <si>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</si>
  <si>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</si>
  <si>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</si>
  <si>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</si>
  <si>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</si>
  <si>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</si>
  <si>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</si>
  <si>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</si>
  <si>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</si>
  <si>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</si>
  <si>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</si>
  <si>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</si>
  <si>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</si>
  <si>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</si>
  <si>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</si>
  <si>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</si>
  <si>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</si>
  <si>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</si>
  <si>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</si>
  <si>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</si>
  <si>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</si>
  <si>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</si>
  <si>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</si>
  <si>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</si>
  <si>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</si>
  <si>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</si>
  <si>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</si>
  <si>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</si>
  <si>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</si>
  <si>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</si>
  <si>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</si>
  <si>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</si>
  <si>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</si>
  <si>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</si>
  <si>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</si>
  <si>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</si>
  <si>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</si>
  <si>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</si>
  <si>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</si>
  <si>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</si>
  <si>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</si>
  <si>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</si>
  <si>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</si>
  <si>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</si>
  <si>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</si>
  <si>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</si>
  <si>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</si>
  <si>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</si>
  <si>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</si>
  <si>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</si>
  <si>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</si>
  <si>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</si>
  <si>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</si>
  <si>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</si>
  <si>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</si>
  <si>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</si>
  <si>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</si>
  <si>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</si>
  <si>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</si>
  <si>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</si>
  <si>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</si>
  <si>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</si>
  <si>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</si>
  <si>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</si>
  <si>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</si>
  <si>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</si>
  <si>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</si>
  <si>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</si>
  <si>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</si>
  <si>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</si>
  <si>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</si>
  <si>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</si>
  <si>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</si>
  <si>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</si>
  <si>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</si>
  <si>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</si>
  <si>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</si>
  <si>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</si>
  <si>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</si>
  <si>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</si>
  <si>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</si>
  <si>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</si>
  <si>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</si>
  <si>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</si>
  <si>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</si>
  <si>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</si>
  <si>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</si>
  <si>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</si>
  <si>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</si>
  <si>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</si>
  <si>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</si>
  <si>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</si>
  <si>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</si>
  <si>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</si>
  <si>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</si>
  <si>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</si>
  <si>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</si>
  <si>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</si>
  <si>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</si>
  <si>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</si>
  <si>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</si>
  <si>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</si>
  <si>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</si>
  <si>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</si>
  <si>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</si>
  <si>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</si>
  <si>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</si>
  <si>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</si>
  <si>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</si>
  <si>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</si>
  <si>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</si>
  <si>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</si>
  <si>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</si>
  <si>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</si>
  <si>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</si>
  <si>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</si>
  <si>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</si>
  <si>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</si>
  <si>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</si>
  <si>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</si>
  <si>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</si>
  <si>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</si>
  <si>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</si>
  <si>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</si>
  <si>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</si>
  <si>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</si>
  <si>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</si>
  <si>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</si>
  <si>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</si>
  <si>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</si>
  <si>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</si>
  <si>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</si>
  <si>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</si>
  <si>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</si>
  <si>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</si>
  <si>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</si>
  <si>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</si>
  <si>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</si>
  <si>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</si>
  <si>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</si>
  <si>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</si>
  <si>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</si>
  <si>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</si>
  <si>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</si>
  <si>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</si>
  <si>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</si>
  <si>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</si>
  <si>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</si>
  <si>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</si>
  <si>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</si>
  <si>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</si>
  <si>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</si>
  <si>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</si>
  <si>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</si>
  <si>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</si>
  <si>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</si>
  <si>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</si>
  <si>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</si>
  <si>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</si>
  <si>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</si>
  <si>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</si>
  <si>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</si>
  <si>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</si>
  <si>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</si>
  <si>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</si>
  <si>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</si>
  <si>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</si>
  <si>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</si>
  <si>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</si>
  <si>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</si>
  <si>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</si>
  <si>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</si>
  <si>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</si>
  <si>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</si>
  <si>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</si>
  <si>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</si>
  <si>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</si>
  <si>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</si>
  <si>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</si>
  <si>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</si>
  <si>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</si>
  <si>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</si>
  <si>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</si>
  <si>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</si>
  <si>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</si>
  <si>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</si>
  <si>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</si>
  <si>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</si>
  <si>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</si>
  <si>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</si>
  <si>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</si>
  <si>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</si>
  <si>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</si>
  <si>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</si>
  <si>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</si>
  <si>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</si>
  <si>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</si>
  <si>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</si>
  <si>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</si>
  <si>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</si>
  <si>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</si>
  <si>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</si>
  <si>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</si>
  <si>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</si>
  <si>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</si>
  <si>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</si>
  <si>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</si>
  <si>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</si>
  <si>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</si>
  <si>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</si>
  <si>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</si>
  <si>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</si>
  <si>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</si>
  <si>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</si>
  <si>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</si>
  <si>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</si>
  <si>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</si>
  <si>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</si>
  <si>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</si>
  <si>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</si>
  <si>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</si>
  <si>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</si>
  <si>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</si>
  <si>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</si>
  <si>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</si>
  <si>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</si>
  <si>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</si>
  <si>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</si>
  <si>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</si>
  <si>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</si>
  <si>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</si>
  <si>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</si>
  <si>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</si>
  <si>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</si>
  <si>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</si>
  <si>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</si>
  <si>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</si>
  <si>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</si>
  <si>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</si>
  <si>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</si>
  <si>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</si>
  <si>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</si>
  <si>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</si>
  <si>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</si>
  <si>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</si>
  <si>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</si>
  <si>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</si>
  <si>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</si>
  <si>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</si>
  <si>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</si>
  <si>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</si>
  <si>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</si>
  <si>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</si>
  <si>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</si>
  <si>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</si>
  <si>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</si>
  <si>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</si>
  <si>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</si>
  <si>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</si>
  <si>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</si>
  <si>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</si>
  <si>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</si>
  <si>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</si>
  <si>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</si>
  <si>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</si>
  <si>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</si>
  <si>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</si>
  <si>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</si>
  <si>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</si>
  <si>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</si>
  <si>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</si>
  <si>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</si>
  <si>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</si>
  <si>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</si>
  <si>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</si>
  <si>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</si>
  <si>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</si>
  <si>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</si>
  <si>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</si>
  <si>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</si>
  <si>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</si>
  <si>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</si>
  <si>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</si>
  <si>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</si>
  <si>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</si>
  <si>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</si>
  <si>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</si>
  <si>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</si>
  <si>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</si>
  <si>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</si>
  <si>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</si>
  <si>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</si>
  <si>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</si>
  <si>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</si>
  <si>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</si>
  <si>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</si>
  <si>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</si>
  <si>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</si>
  <si>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</si>
  <si>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</si>
  <si>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</si>
  <si>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</si>
  <si>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</si>
  <si>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</si>
  <si>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</si>
  <si>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</si>
  <si>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</si>
  <si>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</si>
  <si>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</si>
  <si>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</si>
  <si>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</si>
  <si>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</si>
  <si>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</si>
  <si>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</si>
  <si>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</si>
  <si>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</si>
  <si>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</si>
  <si>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</si>
  <si>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</si>
  <si>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</si>
  <si>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</si>
  <si>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</si>
  <si>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</si>
  <si>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</si>
  <si>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</si>
  <si>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</si>
  <si>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</si>
  <si>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</si>
  <si>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</si>
  <si>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</si>
  <si>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</si>
  <si>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</si>
  <si>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</si>
  <si>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</si>
  <si>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</si>
  <si>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</si>
  <si>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</si>
  <si>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</si>
  <si>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</si>
  <si>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</si>
  <si>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</si>
  <si>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</si>
  <si>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</si>
  <si>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</si>
  <si>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</si>
  <si>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</si>
  <si>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</si>
  <si>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</si>
  <si>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</si>
  <si>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</si>
  <si>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</si>
  <si>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</si>
  <si>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</si>
  <si>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</si>
  <si>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</si>
  <si>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</si>
  <si>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</si>
  <si>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</si>
  <si>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</si>
  <si>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</si>
  <si>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</si>
  <si>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</si>
  <si>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</si>
  <si>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</si>
  <si>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</si>
  <si>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</si>
  <si>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</si>
  <si>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</si>
  <si>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</si>
  <si>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</si>
  <si>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</si>
  <si>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</si>
  <si>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</si>
  <si>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</si>
  <si>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</si>
  <si>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</si>
  <si>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</si>
  <si>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</si>
  <si>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</si>
  <si>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</si>
  <si>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</si>
  <si>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</si>
  <si>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</si>
  <si>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</si>
  <si>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</si>
  <si>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</si>
  <si>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</si>
  <si>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</si>
  <si>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</si>
  <si>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</si>
  <si>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</si>
  <si>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</si>
  <si>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</si>
  <si>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</si>
  <si>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</si>
  <si>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</si>
  <si>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</si>
  <si>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</si>
  <si>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</si>
  <si>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</si>
  <si>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</si>
  <si>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</si>
  <si>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</si>
  <si>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</si>
  <si>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</si>
  <si>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</si>
  <si>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</si>
  <si>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</si>
  <si>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</si>
  <si>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</si>
  <si>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</si>
  <si>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</si>
  <si>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</si>
  <si>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</si>
  <si>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</si>
  <si>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</si>
  <si>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</si>
  <si>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</si>
  <si>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</si>
  <si>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</si>
  <si>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</si>
  <si>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</si>
  <si>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</si>
  <si>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</si>
  <si>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</si>
  <si>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</si>
  <si>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</si>
  <si>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</si>
  <si>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</si>
  <si>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</si>
  <si>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</si>
  <si>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</si>
  <si>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</si>
  <si>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</si>
  <si>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</si>
  <si>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</si>
  <si>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</si>
  <si>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</si>
  <si>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</si>
  <si>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</si>
  <si>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</si>
  <si>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</si>
  <si>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</si>
  <si>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</si>
  <si>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</si>
  <si>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</si>
  <si>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</si>
  <si>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</si>
  <si>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</si>
  <si>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</si>
  <si>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</si>
  <si>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</si>
  <si>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</si>
  <si>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</si>
  <si>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</si>
  <si>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</si>
  <si>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</si>
  <si>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</si>
  <si>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</si>
  <si>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</si>
  <si>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</si>
  <si>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</si>
  <si>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</si>
  <si>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</si>
  <si>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</si>
  <si>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</si>
  <si>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</si>
  <si>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</si>
  <si>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</si>
  <si>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</si>
  <si>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</si>
  <si>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</si>
  <si>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</si>
  <si>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</si>
  <si>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</si>
  <si>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</si>
  <si>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</si>
  <si>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</si>
  <si>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</si>
  <si>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</si>
  <si>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</si>
  <si>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</si>
  <si>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</si>
  <si>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</si>
  <si>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</si>
  <si>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</si>
  <si>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</si>
  <si>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</si>
  <si>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</si>
  <si>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</si>
  <si>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</si>
  <si>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</si>
  <si>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</si>
  <si>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</si>
  <si>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</si>
  <si>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</si>
  <si>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</si>
  <si>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</si>
  <si>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</si>
  <si>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</si>
  <si>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</si>
  <si>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</si>
  <si>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</si>
  <si>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</si>
  <si>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</si>
  <si>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</si>
  <si>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</si>
  <si>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</si>
  <si>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</si>
  <si>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</si>
  <si>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</si>
  <si>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</si>
  <si>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</si>
  <si>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</si>
  <si>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</si>
  <si>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</si>
  <si>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</si>
  <si>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</si>
  <si>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</si>
  <si>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</si>
  <si>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</si>
  <si>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</si>
  <si>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</si>
  <si>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</si>
  <si>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</si>
  <si>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</si>
  <si>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</si>
  <si>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</si>
  <si>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</si>
  <si>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</si>
  <si>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</si>
  <si>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</si>
  <si>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</si>
  <si>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</si>
  <si>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</si>
  <si>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</si>
  <si>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</si>
  <si>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</si>
  <si>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</si>
  <si>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</si>
  <si>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</si>
  <si>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</si>
  <si>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</si>
  <si>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</si>
  <si>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</si>
  <si>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</si>
  <si>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</si>
  <si>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</si>
  <si>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</si>
  <si>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</si>
  <si>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</si>
  <si>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</si>
  <si>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</si>
  <si>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</si>
  <si>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</si>
  <si>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</si>
  <si>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</si>
  <si>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</si>
  <si>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</si>
  <si>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</si>
  <si>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</si>
  <si>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</si>
  <si>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</si>
  <si>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</si>
  <si>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</si>
  <si>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</si>
  <si>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</si>
  <si>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</si>
  <si>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</si>
  <si>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</si>
  <si>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</si>
  <si>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</si>
  <si>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</si>
  <si>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</si>
  <si>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</si>
  <si>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</si>
  <si>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</si>
  <si>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</si>
  <si>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</si>
  <si>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</si>
  <si>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</si>
  <si>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</si>
  <si>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</si>
  <si>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</si>
  <si>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</si>
  <si>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</si>
  <si>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</si>
  <si>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</si>
  <si>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</si>
  <si>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</si>
  <si>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</si>
  <si>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</si>
  <si>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</si>
  <si>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</si>
  <si>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</si>
  <si>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</si>
  <si>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</si>
  <si>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</si>
  <si>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</si>
  <si>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</si>
  <si>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</si>
  <si>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</si>
  <si>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</si>
  <si>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</si>
  <si>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</si>
  <si>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</si>
  <si>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</si>
  <si>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</si>
  <si>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</si>
  <si>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</si>
  <si>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</si>
  <si>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</si>
  <si>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</si>
  <si>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</si>
  <si>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</si>
  <si>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</si>
  <si>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</si>
  <si>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</si>
  <si>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</si>
  <si>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</si>
  <si>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</si>
  <si>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</si>
  <si>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</si>
  <si>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</si>
  <si>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</si>
  <si>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</si>
  <si>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</si>
  <si>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</si>
  <si>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</si>
  <si>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</si>
  <si>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</si>
  <si>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</si>
  <si>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</si>
  <si>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</si>
  <si>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</si>
  <si>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</si>
  <si>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</si>
  <si>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</si>
  <si>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</si>
  <si>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</si>
  <si>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</si>
  <si>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</si>
  <si>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</si>
  <si>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</si>
  <si>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</si>
  <si>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</si>
  <si>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</si>
  <si>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</si>
  <si>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</si>
  <si>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</si>
  <si>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</si>
  <si>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</si>
  <si>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</si>
  <si>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</si>
  <si>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</si>
  <si>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</si>
  <si>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</si>
  <si>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</si>
  <si>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</si>
  <si>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</si>
  <si>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</si>
  <si>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</si>
  <si>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</si>
  <si>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</si>
  <si>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</si>
  <si>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</si>
  <si>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</si>
  <si>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</si>
  <si>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</si>
  <si>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</si>
  <si>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</si>
  <si>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</si>
  <si>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</si>
  <si>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</si>
  <si>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</si>
  <si>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</si>
  <si>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</si>
  <si>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</si>
  <si>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</si>
  <si>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</si>
  <si>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</si>
  <si>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</si>
  <si>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</si>
  <si>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</si>
  <si>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</si>
  <si>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</si>
  <si>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</si>
  <si>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</si>
  <si>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</si>
  <si>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</si>
  <si>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</si>
  <si>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</si>
  <si>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</si>
  <si>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</si>
  <si>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</si>
  <si>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</si>
  <si>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</si>
  <si>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</si>
  <si>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</si>
  <si>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</si>
  <si>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</si>
  <si>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</si>
  <si>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</si>
  <si>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</si>
  <si>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</si>
  <si>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</si>
  <si>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</si>
  <si>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</si>
  <si>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</si>
  <si>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</si>
  <si>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</si>
  <si>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</si>
  <si>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</si>
  <si>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</si>
  <si>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</si>
  <si>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</si>
  <si>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</si>
  <si>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</si>
  <si>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</si>
  <si>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</si>
  <si>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</si>
  <si>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</si>
  <si>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</si>
  <si>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</si>
  <si>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</si>
  <si>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</si>
  <si>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</si>
  <si>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</si>
  <si>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</si>
  <si>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</si>
  <si>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</si>
  <si>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</si>
  <si>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</si>
  <si>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</si>
  <si>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</si>
  <si>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</si>
  <si>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</si>
  <si>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</si>
  <si>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</si>
  <si>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</si>
  <si>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</si>
  <si>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</si>
  <si>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</si>
  <si>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</si>
  <si>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</si>
  <si>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</si>
  <si>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</si>
  <si>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</si>
  <si>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</si>
  <si>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</si>
  <si>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</si>
  <si>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</si>
  <si>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</si>
  <si>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</si>
  <si>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</si>
  <si>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</si>
  <si>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</si>
  <si>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</si>
  <si>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</si>
  <si>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</si>
  <si>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</si>
  <si>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</si>
  <si>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</si>
  <si>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</si>
  <si>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</si>
  <si>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</si>
  <si>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</si>
  <si>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</si>
  <si>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</si>
  <si>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</si>
  <si>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</si>
  <si>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</si>
  <si>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</si>
  <si>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</si>
  <si>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</si>
  <si>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</si>
  <si>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</si>
  <si>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</si>
  <si>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</si>
  <si>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</si>
  <si>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</si>
  <si>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</si>
  <si>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</si>
  <si>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</si>
  <si>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</si>
  <si>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</si>
  <si>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</si>
  <si>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</si>
  <si>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</si>
  <si>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</si>
  <si>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</si>
  <si>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</si>
  <si>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</si>
  <si>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</si>
  <si>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</si>
  <si>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</si>
  <si>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</si>
  <si>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</si>
  <si>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</si>
  <si>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</si>
  <si>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</si>
  <si>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</si>
  <si>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</si>
  <si>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</si>
  <si>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</si>
  <si>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</si>
  <si>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</si>
  <si>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</si>
  <si>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</si>
  <si>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</si>
  <si>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</si>
  <si>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</si>
  <si>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</si>
  <si>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</si>
  <si>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</si>
  <si>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</si>
  <si>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</si>
  <si>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</si>
  <si>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</si>
  <si>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</si>
  <si>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</si>
  <si>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</si>
  <si>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</si>
  <si>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</si>
  <si>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</si>
  <si>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</si>
  <si>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</si>
  <si>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</si>
  <si>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</si>
  <si>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</si>
  <si>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</si>
  <si>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</si>
  <si>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</si>
  <si>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</si>
  <si>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</si>
  <si>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</si>
  <si>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</si>
  <si>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</si>
  <si>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</si>
  <si>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</si>
  <si>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</si>
  <si>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</si>
  <si>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</si>
  <si>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</si>
  <si>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</si>
  <si>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</si>
  <si>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</si>
  <si>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</si>
  <si>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</si>
  <si>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</si>
  <si>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</si>
  <si>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</si>
  <si>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</si>
  <si>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</si>
  <si>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</si>
  <si>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</si>
  <si>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</si>
  <si>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</si>
  <si>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</si>
  <si>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</si>
  <si>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</si>
  <si>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</si>
  <si>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</si>
  <si>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</si>
  <si>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</si>
  <si>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</si>
  <si>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</si>
  <si>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</si>
  <si>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</si>
  <si>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</si>
  <si>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</si>
  <si>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</si>
  <si>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</si>
  <si>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</si>
  <si>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</si>
  <si>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</si>
  <si>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</si>
  <si>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</si>
  <si>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</si>
  <si>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</si>
  <si>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</si>
  <si>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</si>
  <si>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</si>
  <si>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</si>
  <si>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</si>
  <si>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</si>
  <si>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</si>
  <si>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</si>
  <si>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</si>
  <si>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</si>
  <si>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</si>
  <si>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</si>
  <si>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</si>
  <si>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</si>
  <si>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</si>
  <si>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</si>
  <si>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</si>
  <si>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</si>
  <si>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</si>
  <si>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</si>
  <si>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</si>
  <si>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</si>
  <si>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</si>
  <si>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</si>
  <si>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</si>
  <si>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</si>
  <si>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</si>
  <si>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</si>
  <si>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</si>
  <si>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</si>
  <si>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</si>
  <si>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</si>
  <si>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</si>
  <si>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</si>
  <si>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</si>
  <si>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</si>
  <si>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</si>
  <si>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</si>
  <si>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</si>
  <si>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</si>
  <si>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</si>
  <si>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</si>
  <si>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</si>
  <si>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</si>
  <si>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</si>
  <si>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</si>
  <si>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</si>
  <si>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</si>
  <si>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</si>
  <si>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</si>
  <si>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</si>
  <si>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</si>
  <si>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</si>
  <si>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</si>
  <si>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</si>
  <si>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</si>
  <si>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</si>
  <si>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</si>
  <si>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</si>
  <si>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</si>
  <si>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</si>
  <si>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</si>
  <si>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</si>
  <si>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</si>
  <si>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</si>
  <si>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</si>
  <si>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</si>
  <si>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</si>
  <si>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</si>
  <si>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</si>
  <si>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</si>
  <si>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</si>
  <si>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</si>
  <si>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</si>
  <si>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</si>
  <si>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</si>
  <si>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</si>
  <si>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</si>
  <si>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</si>
  <si>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</si>
  <si>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</si>
  <si>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</si>
  <si>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</si>
  <si>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</si>
  <si>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</si>
  <si>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</si>
  <si>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</si>
  <si>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</si>
  <si>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</si>
  <si>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</si>
  <si>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</si>
  <si>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</si>
  <si>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</si>
  <si>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</si>
  <si>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</si>
  <si>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</si>
  <si>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</si>
  <si>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</si>
  <si>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</si>
  <si>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</si>
  <si>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</si>
  <si>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</si>
  <si>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</si>
  <si>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</si>
  <si>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</si>
  <si>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</si>
  <si>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</si>
  <si>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</si>
  <si>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</si>
  <si>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</si>
  <si>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</si>
  <si>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</si>
  <si>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</si>
  <si>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</si>
  <si>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</si>
  <si>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</si>
  <si>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</si>
  <si>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</si>
  <si>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</si>
  <si>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</si>
  <si>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</si>
  <si>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</si>
  <si>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</si>
  <si>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</si>
  <si>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</si>
  <si>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</si>
  <si>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</si>
  <si>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</si>
  <si>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</si>
  <si>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</si>
  <si>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</si>
  <si>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</si>
  <si>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</si>
  <si>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</si>
  <si>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</si>
  <si>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</si>
  <si>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</si>
  <si>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</si>
  <si>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</si>
  <si>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</si>
  <si>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</si>
  <si>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</si>
  <si>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</si>
  <si>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</si>
  <si>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</si>
  <si>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</si>
  <si>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</si>
  <si>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</si>
  <si>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</si>
  <si>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</si>
  <si>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</si>
  <si>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</si>
  <si>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</si>
  <si>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</si>
  <si>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</si>
  <si>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</si>
  <si>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</si>
  <si>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</si>
  <si>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</si>
  <si>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</si>
  <si>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</si>
  <si>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</si>
  <si>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</si>
  <si>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</si>
  <si>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</si>
  <si>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</si>
  <si>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</si>
  <si>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</si>
  <si>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</si>
  <si>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</si>
  <si>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</si>
  <si>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</si>
  <si>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</si>
  <si>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</si>
  <si>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</si>
  <si>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</si>
  <si>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</si>
  <si>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</si>
  <si>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</si>
  <si>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</si>
  <si>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</si>
  <si>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</si>
  <si>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</si>
  <si>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</si>
  <si>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</si>
  <si>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</si>
  <si>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</si>
  <si>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</si>
  <si>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</si>
  <si>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</si>
  <si>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</si>
  <si>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</si>
  <si>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</si>
  <si>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</si>
  <si>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</si>
  <si>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</si>
  <si>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</si>
  <si>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</si>
  <si>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</si>
  <si>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</si>
  <si>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</si>
  <si>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</si>
  <si>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</si>
  <si>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</si>
  <si>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</si>
  <si>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</si>
  <si>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</si>
  <si>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</si>
  <si>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</si>
  <si>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</si>
  <si>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</si>
  <si>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</si>
  <si>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</si>
  <si>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</si>
  <si>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</si>
  <si>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</si>
  <si>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</si>
  <si>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</si>
  <si>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</si>
  <si>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</si>
  <si>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</si>
  <si>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</si>
  <si>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</si>
  <si>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</si>
  <si>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</si>
  <si>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</si>
  <si>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</si>
  <si>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</si>
  <si>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</si>
  <si>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</si>
  <si>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</si>
  <si>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</si>
  <si>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</si>
  <si>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</si>
  <si>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</si>
  <si>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</si>
  <si>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</si>
  <si>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</si>
  <si>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</si>
  <si>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</si>
  <si>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</si>
  <si>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</si>
  <si>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</si>
  <si>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</si>
  <si>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</si>
  <si>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</si>
  <si>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</si>
  <si>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</si>
  <si>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</si>
  <si>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</si>
  <si>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</si>
  <si>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</si>
  <si>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</si>
  <si>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</si>
  <si>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</si>
  <si>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</si>
  <si>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</si>
  <si>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</si>
  <si>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</si>
  <si>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</si>
  <si>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</si>
  <si>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</si>
  <si>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</si>
  <si>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</si>
  <si>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</si>
  <si>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</si>
  <si>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</si>
  <si>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</si>
  <si>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</si>
  <si>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</si>
  <si>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</si>
  <si>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</si>
  <si>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</si>
  <si>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</si>
  <si>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</si>
  <si>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</si>
  <si>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</si>
  <si>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</si>
  <si>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</si>
  <si>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</si>
  <si>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</si>
  <si>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</si>
  <si>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</si>
  <si>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</si>
  <si>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</si>
  <si>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</si>
  <si>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</si>
  <si>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</si>
  <si>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</si>
  <si>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</si>
  <si>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</si>
  <si>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</si>
  <si>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</si>
  <si>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</si>
  <si>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</si>
  <si>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</si>
  <si>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</si>
  <si>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</si>
  <si>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</si>
  <si>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</si>
  <si>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</si>
  <si>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</si>
  <si>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</si>
  <si>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</si>
  <si>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</si>
  <si>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</si>
  <si>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</si>
  <si>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</si>
  <si>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</si>
  <si>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</si>
  <si>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</si>
  <si>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</si>
  <si>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</si>
  <si>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</si>
  <si>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</si>
  <si>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</si>
  <si>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</si>
  <si>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</si>
  <si>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</si>
  <si>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</si>
  <si>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</si>
  <si>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</si>
  <si>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</si>
  <si>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</si>
  <si>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</si>
  <si>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</si>
  <si>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</si>
  <si>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</si>
  <si>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</si>
  <si>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</si>
  <si>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</si>
  <si>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</si>
  <si>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</si>
  <si>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</si>
  <si>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</si>
  <si>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</si>
  <si>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</si>
  <si>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</si>
  <si>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</si>
  <si>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</si>
  <si>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</si>
  <si>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</si>
  <si>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</si>
  <si>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</si>
  <si>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</si>
  <si>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</si>
  <si>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</si>
  <si>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</si>
  <si>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</si>
  <si>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</si>
  <si>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</si>
  <si>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</si>
  <si>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</si>
  <si>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</si>
  <si>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</si>
  <si>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</si>
  <si>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</si>
  <si>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</si>
  <si>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</si>
  <si>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</si>
  <si>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</si>
  <si>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</si>
  <si>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</si>
  <si>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</si>
  <si>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</si>
  <si>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</si>
  <si>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</si>
  <si>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</si>
  <si>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</si>
  <si>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</si>
  <si>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</si>
  <si>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</si>
  <si>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</si>
  <si>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</si>
  <si>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</si>
  <si>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</si>
  <si>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</si>
  <si>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</si>
  <si>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</si>
  <si>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</si>
  <si>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</si>
  <si>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</si>
  <si>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</si>
  <si>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</si>
  <si>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</si>
  <si>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</si>
  <si>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</si>
  <si>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</si>
  <si>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</si>
  <si>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</si>
  <si>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</si>
  <si>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</si>
  <si>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</si>
  <si>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</si>
  <si>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</si>
  <si>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</si>
  <si>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</si>
  <si>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</si>
  <si>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</si>
  <si>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</si>
  <si>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</si>
  <si>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</si>
  <si>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</si>
  <si>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</si>
  <si>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</si>
  <si>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</si>
  <si>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</si>
  <si>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</si>
  <si>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</si>
  <si>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</si>
  <si>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</si>
  <si>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</si>
  <si>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</si>
  <si>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</si>
  <si>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</si>
  <si>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</si>
  <si>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</si>
  <si>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</si>
  <si>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</si>
  <si>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</si>
  <si>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</si>
  <si>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</si>
  <si>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</si>
  <si>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</si>
  <si>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</si>
  <si>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</si>
  <si>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</si>
  <si>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</si>
  <si>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</si>
  <si>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</si>
  <si>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</si>
  <si>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</si>
  <si>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</si>
  <si>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</si>
  <si>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</si>
  <si>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</si>
  <si>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</si>
  <si>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</si>
  <si>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</si>
  <si>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</si>
  <si>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</si>
  <si>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</si>
  <si>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</si>
  <si>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</si>
  <si>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</si>
  <si>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</si>
  <si>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</si>
  <si>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</si>
  <si>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</si>
  <si>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</si>
  <si>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</si>
  <si>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</si>
  <si>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</si>
  <si>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</si>
  <si>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</si>
  <si>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</si>
  <si>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</si>
  <si>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</si>
  <si>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</si>
  <si>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</si>
  <si>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</si>
  <si>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</si>
  <si>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</si>
  <si>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</si>
  <si>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</si>
  <si>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</si>
  <si>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</si>
  <si>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</si>
  <si>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</si>
  <si>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</si>
  <si>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</si>
  <si>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</si>
  <si>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</si>
  <si>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</si>
  <si>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</si>
  <si>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</si>
  <si>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</si>
  <si>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</si>
  <si>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</si>
  <si>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</si>
  <si>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</si>
  <si>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</si>
  <si>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</si>
  <si>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</si>
  <si>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</si>
  <si>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</si>
  <si>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</si>
  <si>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</si>
  <si>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</si>
  <si>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</si>
  <si>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</si>
  <si>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</si>
  <si>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</si>
  <si>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</si>
  <si>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</si>
  <si>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</si>
  <si>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</si>
  <si>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</si>
  <si>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</si>
  <si>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</si>
  <si>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</si>
  <si>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</si>
  <si>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</si>
  <si>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</si>
  <si>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</si>
  <si>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</si>
  <si>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</si>
  <si>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</si>
  <si>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</si>
  <si>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</si>
  <si>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</si>
  <si>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</si>
  <si>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</si>
  <si>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</si>
  <si>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</si>
  <si>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</si>
  <si>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</si>
  <si>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</si>
  <si>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</si>
  <si>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</si>
  <si>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</si>
  <si>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</si>
  <si>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</si>
  <si>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</si>
  <si>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</si>
  <si>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</si>
  <si>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</si>
  <si>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</si>
  <si>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</si>
  <si>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</si>
  <si>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</si>
  <si>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</si>
  <si>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</si>
  <si>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</si>
  <si>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</si>
  <si>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</si>
  <si>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</si>
  <si>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</si>
  <si>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</si>
  <si>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</si>
  <si>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</si>
  <si>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</si>
  <si>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</si>
  <si>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</si>
  <si>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</si>
  <si>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</si>
  <si>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</si>
  <si>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</si>
  <si>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</si>
  <si>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</si>
  <si>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</si>
  <si>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</si>
  <si>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</si>
  <si>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</si>
  <si>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</si>
  <si>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</si>
  <si>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</si>
  <si>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</si>
  <si>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</si>
  <si>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</si>
  <si>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</si>
  <si>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</si>
  <si>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</si>
  <si>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</si>
  <si>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</si>
  <si>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</si>
  <si>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</si>
  <si>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</si>
  <si>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</si>
  <si>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</si>
  <si>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</si>
  <si>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</si>
  <si>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</si>
  <si>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</si>
  <si>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</si>
  <si>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</si>
  <si>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</si>
  <si>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</si>
  <si>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</si>
  <si>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</si>
  <si>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</si>
  <si>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</si>
  <si>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</si>
  <si>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</si>
  <si>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</si>
  <si>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</si>
  <si>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</si>
  <si>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</si>
  <si>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</si>
  <si>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</si>
  <si>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</si>
  <si>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</si>
  <si>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</si>
  <si>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</si>
  <si>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</si>
  <si>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</si>
  <si>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</si>
  <si>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</si>
  <si>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</si>
  <si>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</si>
  <si>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</si>
  <si>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</si>
  <si>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</si>
  <si>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</si>
  <si>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</si>
  <si>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</si>
  <si>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</si>
  <si>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</si>
  <si>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</si>
  <si>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</si>
  <si>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</si>
  <si>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</si>
  <si>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</si>
  <si>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</si>
  <si>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</si>
  <si>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</si>
  <si>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</si>
  <si>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</si>
  <si>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</si>
  <si>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</si>
  <si>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</si>
  <si>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</si>
  <si>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</si>
  <si>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</si>
  <si>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</si>
  <si>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</si>
  <si>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</si>
  <si>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</si>
  <si>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</si>
  <si>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</si>
  <si>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</si>
  <si>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</si>
  <si>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</si>
  <si>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</si>
  <si>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</si>
  <si>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</si>
  <si>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</si>
  <si>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</si>
  <si>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</si>
  <si>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</si>
  <si>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</si>
  <si>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</si>
  <si>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</si>
  <si>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</si>
  <si>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</si>
  <si>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</si>
  <si>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</si>
  <si>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</si>
  <si>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</si>
  <si>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</si>
  <si>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</si>
  <si>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</si>
  <si>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</si>
  <si>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</si>
  <si>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</si>
  <si>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</si>
  <si>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</si>
  <si>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</si>
  <si>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</si>
  <si>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</si>
  <si>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</si>
  <si>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</si>
  <si>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</si>
  <si>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</si>
  <si>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</si>
  <si>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</si>
  <si>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</si>
  <si>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</si>
  <si>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</si>
  <si>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</si>
  <si>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</si>
  <si>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</si>
  <si>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</si>
  <si>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</si>
  <si>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</si>
  <si>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</si>
  <si>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</si>
  <si>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</si>
  <si>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</si>
  <si>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</si>
  <si>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</si>
  <si>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</si>
  <si>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</si>
  <si>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</si>
  <si>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</si>
  <si>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</si>
  <si>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</si>
  <si>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</si>
  <si>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</si>
  <si>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</si>
  <si>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</si>
  <si>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</si>
  <si>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</si>
  <si>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</si>
  <si>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</si>
  <si>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</si>
  <si>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</si>
  <si>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</si>
  <si>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</si>
  <si>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</si>
  <si>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</si>
  <si>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</si>
  <si>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</si>
  <si>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</si>
  <si>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</si>
  <si>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</si>
  <si>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</si>
  <si>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</si>
  <si>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</si>
  <si>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</si>
  <si>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</si>
  <si>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</si>
  <si>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</si>
  <si>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</si>
  <si>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</si>
  <si>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</si>
  <si>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</si>
  <si>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</si>
  <si>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</si>
  <si>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</si>
  <si>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</si>
  <si>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</si>
  <si>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</si>
  <si>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</si>
  <si>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</si>
  <si>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</si>
  <si>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</si>
  <si>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</si>
  <si>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</si>
  <si>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</si>
  <si>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</si>
  <si>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</si>
  <si>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</si>
  <si>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</si>
  <si>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</si>
  <si>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</si>
  <si>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</si>
  <si>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</si>
  <si>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</si>
  <si>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</si>
  <si>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</si>
  <si>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</si>
  <si>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</si>
  <si>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</si>
  <si>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</si>
  <si>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</si>
  <si>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</si>
  <si>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</si>
  <si>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</si>
  <si>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</si>
  <si>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</si>
  <si>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</si>
  <si>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</si>
  <si>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</si>
  <si>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</si>
  <si>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</si>
  <si>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</si>
  <si>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</si>
  <si>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</si>
  <si>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</si>
  <si>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</si>
  <si>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</si>
  <si>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</si>
  <si>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</si>
  <si>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</si>
  <si>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</si>
  <si>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</si>
  <si>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</si>
  <si>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</si>
  <si>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</si>
  <si>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</si>
  <si>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</si>
  <si>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</si>
  <si>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</si>
  <si>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</si>
  <si>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</si>
  <si>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</si>
  <si>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</si>
  <si>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</si>
  <si>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</si>
  <si>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</si>
  <si>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</si>
  <si>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</si>
  <si>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</si>
  <si>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</si>
  <si>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</si>
  <si>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</si>
  <si>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</si>
  <si>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</si>
  <si>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</si>
  <si>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</si>
  <si>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</si>
  <si>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</si>
  <si>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</si>
  <si>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</si>
  <si>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</si>
  <si>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</si>
  <si>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</si>
  <si>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</si>
  <si>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</si>
  <si>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</si>
  <si>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</si>
  <si>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</si>
  <si>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</si>
  <si>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</si>
  <si>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</si>
  <si>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</si>
  <si>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</si>
  <si>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</si>
  <si>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</si>
  <si>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</si>
  <si>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</si>
  <si>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</si>
  <si>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</si>
  <si>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</si>
  <si>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</si>
  <si>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</si>
  <si>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</si>
  <si>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</si>
  <si>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</si>
  <si>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</si>
  <si>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</si>
  <si>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</si>
  <si>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</si>
  <si>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</si>
  <si>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</si>
  <si>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</si>
  <si>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</si>
  <si>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</si>
  <si>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</si>
  <si>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</si>
  <si>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</si>
  <si>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</si>
  <si>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</si>
  <si>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</si>
  <si>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</si>
  <si>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</si>
  <si>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</si>
  <si>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</si>
  <si>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</si>
  <si>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</si>
  <si>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</si>
  <si>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</si>
  <si>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</si>
  <si>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</si>
  <si>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</si>
  <si>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</si>
  <si>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</si>
  <si>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</si>
  <si>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</si>
  <si>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</si>
  <si>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</si>
  <si>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</si>
  <si>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</si>
  <si>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</si>
  <si>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</si>
  <si>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</si>
  <si>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</si>
  <si>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</si>
  <si>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</si>
  <si>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</si>
  <si>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</si>
  <si>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</si>
  <si>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</si>
  <si>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</si>
  <si>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</si>
  <si>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</si>
  <si>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</si>
  <si>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</si>
  <si>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</si>
  <si>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</si>
  <si>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</si>
  <si>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</si>
  <si>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</si>
  <si>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</si>
  <si>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</si>
  <si>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</si>
  <si>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</si>
  <si>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</si>
  <si>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</si>
  <si>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</si>
  <si>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</si>
  <si>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</si>
  <si>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</si>
  <si>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</si>
  <si>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</si>
  <si>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</si>
  <si>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</si>
  <si>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</si>
  <si>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</si>
  <si>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</si>
  <si>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</si>
  <si>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</si>
  <si>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</si>
  <si>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</si>
  <si>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</si>
  <si>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</si>
  <si>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</si>
  <si>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</si>
  <si>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</si>
  <si>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</si>
  <si>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</si>
  <si>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</si>
  <si>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</si>
  <si>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</si>
  <si>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</si>
  <si>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</si>
  <si>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</si>
  <si>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</si>
  <si>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</si>
  <si>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</si>
  <si>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</si>
  <si>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</si>
  <si>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</si>
  <si>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</si>
  <si>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</si>
  <si>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</si>
  <si>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</si>
  <si>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</si>
  <si>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</si>
  <si>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</si>
  <si>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</si>
  <si>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</si>
  <si>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</si>
  <si>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</si>
  <si>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</si>
  <si>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</si>
  <si>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</si>
  <si>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</si>
  <si>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</si>
  <si>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</si>
  <si>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</si>
  <si>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</si>
  <si>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</si>
  <si>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</si>
  <si>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</si>
  <si>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</si>
  <si>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</si>
  <si>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</si>
  <si>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</si>
  <si>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</si>
  <si>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</si>
  <si>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</si>
  <si>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</si>
  <si>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</si>
  <si>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</si>
  <si>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</si>
  <si>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</si>
  <si>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</si>
  <si>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</si>
  <si>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</si>
  <si>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</si>
  <si>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</si>
  <si>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</si>
  <si>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</si>
  <si>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</si>
  <si>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</si>
  <si>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</si>
  <si>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</si>
  <si>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</si>
  <si>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</si>
  <si>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</si>
  <si>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</si>
  <si>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</si>
  <si>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</si>
  <si>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</si>
  <si>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</si>
  <si>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</si>
  <si>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</si>
  <si>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</si>
  <si>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</si>
  <si>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</si>
  <si>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</si>
  <si>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</si>
  <si>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</si>
  <si>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</si>
  <si>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</si>
  <si>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</si>
  <si>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</si>
  <si>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</si>
  <si>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</si>
  <si>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</si>
  <si>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</si>
  <si>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</si>
  <si>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</si>
  <si>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</si>
  <si>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</si>
  <si>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</si>
  <si>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</si>
  <si>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</si>
  <si>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</si>
  <si>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</si>
  <si>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</si>
  <si>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</si>
  <si>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</si>
  <si>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</si>
  <si>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</si>
  <si>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</si>
  <si>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</si>
  <si>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</si>
  <si>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</si>
  <si>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</si>
  <si>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</si>
  <si>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</si>
  <si>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</si>
  <si>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</si>
  <si>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</si>
  <si>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</si>
  <si>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</si>
  <si>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</si>
  <si>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</si>
  <si>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</si>
  <si>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</si>
  <si>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</si>
  <si>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</si>
  <si>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</si>
  <si>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</si>
  <si>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</si>
  <si>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</si>
  <si>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</si>
  <si>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</si>
  <si>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</si>
  <si>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</si>
  <si>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</si>
  <si>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</si>
  <si>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</si>
  <si>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</si>
  <si>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</si>
  <si>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</si>
  <si>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</si>
  <si>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</si>
  <si>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</si>
  <si>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</si>
  <si>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</si>
  <si>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</si>
  <si>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</si>
  <si>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</si>
  <si>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</si>
  <si>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</si>
  <si>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</si>
  <si>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</si>
  <si>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</si>
  <si>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</si>
  <si>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</si>
  <si>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</si>
  <si>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</si>
  <si>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</si>
  <si>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</si>
  <si>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</si>
  <si>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</si>
  <si>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</si>
  <si>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</si>
  <si>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</si>
  <si>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</si>
  <si>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</si>
  <si>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</si>
  <si>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</si>
  <si>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</si>
  <si>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</si>
  <si>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</si>
  <si>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</si>
  <si>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</si>
  <si>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</si>
  <si>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</si>
  <si>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</si>
  <si>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</si>
  <si>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</si>
  <si>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</si>
  <si>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</si>
  <si>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</si>
  <si>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</si>
  <si>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</si>
  <si>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</si>
  <si>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</si>
  <si>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</si>
  <si>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</si>
  <si>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</si>
  <si>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</si>
  <si>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</si>
  <si>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</si>
  <si>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</si>
  <si>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</si>
  <si>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</si>
  <si>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</si>
  <si>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</si>
  <si>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</si>
  <si>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</si>
  <si>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</si>
  <si>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</si>
  <si>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</si>
  <si>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</si>
  <si>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</si>
  <si>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</si>
  <si>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</si>
  <si>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</si>
  <si>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</si>
  <si>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</si>
  <si>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</si>
  <si>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</si>
  <si>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</si>
  <si>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</si>
  <si>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</si>
  <si>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</si>
  <si>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</si>
  <si>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</si>
  <si>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</si>
  <si>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</si>
  <si>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</si>
  <si>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</si>
  <si>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</si>
  <si>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</si>
  <si>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</si>
  <si>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</si>
  <si>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</si>
  <si>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</si>
  <si>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</si>
  <si>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</si>
  <si>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</si>
  <si>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</si>
  <si>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</si>
  <si>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</si>
  <si>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</si>
  <si>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</si>
  <si>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</si>
  <si>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</si>
  <si>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</si>
  <si>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</si>
  <si>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</si>
  <si>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</si>
  <si>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</si>
  <si>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</si>
  <si>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</si>
  <si>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</si>
  <si>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</si>
  <si>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</si>
  <si>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</si>
  <si>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</si>
  <si>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</si>
  <si>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</si>
  <si>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</si>
  <si>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</si>
  <si>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</si>
  <si>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</si>
  <si>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</si>
  <si>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</si>
  <si>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</si>
  <si>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</si>
  <si>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</si>
  <si>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</si>
  <si>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</si>
  <si>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</si>
  <si>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</si>
  <si>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</si>
  <si>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</si>
  <si>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</si>
  <si>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</si>
  <si>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</si>
  <si>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</si>
  <si>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</si>
  <si>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</si>
  <si>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</si>
  <si>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</si>
  <si>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</si>
  <si>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</si>
  <si>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</si>
  <si>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</si>
  <si>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</si>
  <si>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</si>
  <si>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</si>
  <si>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</si>
  <si>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</si>
  <si>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</si>
  <si>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</si>
  <si>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</si>
  <si>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</si>
  <si>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</si>
  <si>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</si>
  <si>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</si>
  <si>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</si>
  <si>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</si>
  <si>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</si>
  <si>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</si>
  <si>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</si>
  <si>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</si>
  <si>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</si>
  <si>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</si>
  <si>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</si>
  <si>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</si>
  <si>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</si>
  <si>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</si>
  <si>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</si>
  <si>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</si>
  <si>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</si>
  <si>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</si>
  <si>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</si>
  <si>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</si>
  <si>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</si>
  <si>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</si>
  <si>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</si>
  <si>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</si>
  <si>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</si>
  <si>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</si>
  <si>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</si>
  <si>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</si>
  <si>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</si>
  <si>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</si>
  <si>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</si>
  <si>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</si>
  <si>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</si>
  <si>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</si>
  <si>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</si>
  <si>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</si>
  <si>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</si>
  <si>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</si>
  <si>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</si>
  <si>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</si>
  <si>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</si>
  <si>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</si>
  <si>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</si>
  <si>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</si>
  <si>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</si>
  <si>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</si>
  <si>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</si>
  <si>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</si>
  <si>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</si>
  <si>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</si>
  <si>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</si>
  <si>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</si>
  <si>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</si>
  <si>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</si>
  <si>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</si>
  <si>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</si>
  <si>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</si>
  <si>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</si>
  <si>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</si>
  <si>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</si>
  <si>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</si>
  <si>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</si>
  <si>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</si>
  <si>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</si>
  <si>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</si>
  <si>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</si>
  <si>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</si>
  <si>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</si>
  <si>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</si>
  <si>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</si>
  <si>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</si>
  <si>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</si>
  <si>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</si>
  <si>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</si>
  <si>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</si>
  <si>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</si>
  <si>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</si>
  <si>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</si>
  <si>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</si>
  <si>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</si>
  <si>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</si>
  <si>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</si>
  <si>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</si>
  <si>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</si>
  <si>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</si>
  <si>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</si>
  <si>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</si>
  <si>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</si>
  <si>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</si>
  <si>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</si>
  <si>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</si>
  <si>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</si>
  <si>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</si>
  <si>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</si>
  <si>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</si>
  <si>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</si>
  <si>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</si>
  <si>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</si>
  <si>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</si>
  <si>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</si>
  <si>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</si>
  <si>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</si>
  <si>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</si>
  <si>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</si>
  <si>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</si>
  <si>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</si>
  <si>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</si>
  <si>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</si>
  <si>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</si>
  <si>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</si>
  <si>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</si>
  <si>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</si>
  <si>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</si>
  <si>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</si>
  <si>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</si>
  <si>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</si>
  <si>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</si>
  <si>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</si>
  <si>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</si>
  <si>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</si>
  <si>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</si>
  <si>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</si>
  <si>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</si>
  <si>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</si>
  <si>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</si>
  <si>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</si>
  <si>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</si>
  <si>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</si>
  <si>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</si>
  <si>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</si>
  <si>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</si>
  <si>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</si>
  <si>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</si>
  <si>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</si>
  <si>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</si>
  <si>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</si>
  <si>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</si>
  <si>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</si>
  <si>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</si>
  <si>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</si>
  <si>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</si>
  <si>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</si>
  <si>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</si>
  <si>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</si>
  <si>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</si>
  <si>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</si>
  <si>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</si>
  <si>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</si>
  <si>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</si>
  <si>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</si>
  <si>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</si>
  <si>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</si>
  <si>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</si>
  <si>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</si>
  <si>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</si>
  <si>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</si>
  <si>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</si>
  <si>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</si>
  <si>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</si>
  <si>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</si>
  <si>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</si>
  <si>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</si>
  <si>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</si>
  <si>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</si>
  <si>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</si>
  <si>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</si>
  <si>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</si>
  <si>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</si>
  <si>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</si>
  <si>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</si>
  <si>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</si>
  <si>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</si>
  <si>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</si>
  <si>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</si>
  <si>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</si>
  <si>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</si>
  <si>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</si>
  <si>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</si>
  <si>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</si>
  <si>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</si>
  <si>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</si>
  <si>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</si>
  <si>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</si>
  <si>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</si>
  <si>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</si>
  <si>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</si>
  <si>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</si>
  <si>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</si>
  <si>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</si>
  <si>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</si>
  <si>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</si>
  <si>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</si>
  <si>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</si>
  <si>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</si>
  <si>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</si>
  <si>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</si>
  <si>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</si>
  <si>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</si>
  <si>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</si>
  <si>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</si>
  <si>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</si>
  <si>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</si>
  <si>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</si>
  <si>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</si>
  <si>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</si>
  <si>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</si>
  <si>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</si>
  <si>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</si>
  <si>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</si>
  <si>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</si>
  <si>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</si>
  <si>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</si>
  <si>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</si>
  <si>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</si>
  <si>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</si>
  <si>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</si>
  <si>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</si>
  <si>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</si>
  <si>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</si>
  <si>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</si>
  <si>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</si>
  <si>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</si>
  <si>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</si>
  <si>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</si>
  <si>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</si>
  <si>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</si>
  <si>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</si>
  <si>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</si>
  <si>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</si>
  <si>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</si>
  <si>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</si>
  <si>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</si>
  <si>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</si>
  <si>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</si>
  <si>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</si>
  <si>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</si>
  <si>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</si>
  <si>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</si>
  <si>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</si>
  <si>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</si>
  <si>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</si>
  <si>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</si>
  <si>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</si>
  <si>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</si>
  <si>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</si>
  <si>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</si>
  <si>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</si>
  <si>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</si>
  <si>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</si>
  <si>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</si>
  <si>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</si>
  <si>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</si>
  <si>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</si>
  <si>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</si>
  <si>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</si>
  <si>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</si>
  <si>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</si>
  <si>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</si>
  <si>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</si>
  <si>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</si>
  <si>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</si>
  <si>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</si>
  <si>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</si>
  <si>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</si>
  <si>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</si>
  <si>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</si>
  <si>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</si>
  <si>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</si>
  <si>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</si>
  <si>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</si>
  <si>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</si>
  <si>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</si>
  <si>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</si>
  <si>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</si>
  <si>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</si>
  <si>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</si>
  <si>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</si>
  <si>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</si>
  <si>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</si>
  <si>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</si>
  <si>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</si>
  <si>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</si>
  <si>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</si>
  <si>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</si>
  <si>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</si>
  <si>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</si>
  <si>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</si>
  <si>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</si>
  <si>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</si>
  <si>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</si>
  <si>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</si>
  <si>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</si>
  <si>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</si>
  <si>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</si>
  <si>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</si>
  <si>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</si>
  <si>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</si>
  <si>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</si>
  <si>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</si>
  <si>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</si>
  <si>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</si>
  <si>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</si>
  <si>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</si>
  <si>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</si>
  <si>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</si>
  <si>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</si>
  <si>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</si>
  <si>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</si>
  <si>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</si>
  <si>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</si>
  <si>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</si>
  <si>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</si>
  <si>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</si>
  <si>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</si>
  <si>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</si>
  <si>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</si>
  <si>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</si>
  <si>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</si>
  <si>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</si>
  <si>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</si>
  <si>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</si>
  <si>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</si>
  <si>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</si>
  <si>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</si>
  <si>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</si>
  <si>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</si>
  <si>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</si>
  <si>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</si>
  <si>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</si>
  <si>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</si>
  <si>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</si>
  <si>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</si>
  <si>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</si>
  <si>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</si>
  <si>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</si>
  <si>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</si>
  <si>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</si>
  <si>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</si>
  <si>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</si>
  <si>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</si>
  <si>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</si>
  <si>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</si>
  <si>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</si>
  <si>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</si>
  <si>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</si>
  <si>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</si>
  <si>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</si>
  <si>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</si>
  <si>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</si>
  <si>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</si>
  <si>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</si>
  <si>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</si>
  <si>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</si>
  <si>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</si>
  <si>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</si>
  <si>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</si>
  <si>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</si>
  <si>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</si>
  <si>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</si>
  <si>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</si>
  <si>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</si>
  <si>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</si>
  <si>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</si>
  <si>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</si>
  <si>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</si>
  <si>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</si>
  <si>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</si>
  <si>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</si>
  <si>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</si>
  <si>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</si>
  <si>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</si>
  <si>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</si>
  <si>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</si>
  <si>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</si>
  <si>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</si>
  <si>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</si>
  <si>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</si>
  <si>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</si>
  <si>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</si>
  <si>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</si>
  <si>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</si>
  <si>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</si>
  <si>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</si>
  <si>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</si>
  <si>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</si>
  <si>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</si>
  <si>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</si>
  <si>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</si>
  <si>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</si>
  <si>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</si>
  <si>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</si>
  <si>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</si>
  <si>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</si>
  <si>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</si>
  <si>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</si>
  <si>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</si>
  <si>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</si>
  <si>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</si>
  <si>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</si>
  <si>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</si>
  <si>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</si>
  <si>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</si>
  <si>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</si>
  <si>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</si>
  <si>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</si>
  <si>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</si>
  <si>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</si>
  <si>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</si>
  <si>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</si>
  <si>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</si>
  <si>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</si>
  <si>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</si>
  <si>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</si>
  <si>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</si>
  <si>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</si>
  <si>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</si>
  <si>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</si>
  <si>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</si>
  <si>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</si>
  <si>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</si>
  <si>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</si>
  <si>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</si>
  <si>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</si>
  <si>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</si>
  <si>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</si>
  <si>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</si>
  <si>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</si>
  <si>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</si>
  <si>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</si>
  <si>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</si>
  <si>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</si>
  <si>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</si>
  <si>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</si>
  <si>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</si>
  <si>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</si>
  <si>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</si>
  <si>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</si>
  <si>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</si>
  <si>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</si>
  <si>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</si>
  <si>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</si>
  <si>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</si>
  <si>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</si>
  <si>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</si>
  <si>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</si>
  <si>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</si>
  <si>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</si>
  <si>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</si>
  <si>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</si>
  <si>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</si>
  <si>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</si>
  <si>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</si>
  <si>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</si>
  <si>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</si>
  <si>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</si>
  <si>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</si>
  <si>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</si>
  <si>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</si>
  <si>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</si>
  <si>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</si>
  <si>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</si>
  <si>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</si>
  <si>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</si>
  <si>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</si>
  <si>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</si>
  <si>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</si>
  <si>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</si>
  <si>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</si>
  <si>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</si>
  <si>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</si>
  <si>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</si>
  <si>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</si>
  <si>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</si>
  <si>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</si>
  <si>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</si>
  <si>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</si>
  <si>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</si>
  <si>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</si>
  <si>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</si>
  <si>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</si>
  <si>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</si>
  <si>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</si>
  <si>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</si>
  <si>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</si>
  <si>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</si>
  <si>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</si>
  <si>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</si>
  <si>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</si>
  <si>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</si>
  <si>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</si>
  <si>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</si>
  <si>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</si>
  <si>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</si>
  <si>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</si>
  <si>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</si>
  <si>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</si>
  <si>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</si>
  <si>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</si>
  <si>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</si>
  <si>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</si>
  <si>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</si>
  <si>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</si>
  <si>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</si>
  <si>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</si>
  <si>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</si>
  <si>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</si>
  <si>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</si>
  <si>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</si>
  <si>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</si>
  <si>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</si>
  <si>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</si>
  <si>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</si>
  <si>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</si>
  <si>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</si>
  <si>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</si>
  <si>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</si>
  <si>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</si>
  <si>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</si>
  <si>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</si>
  <si>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</si>
  <si>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</si>
  <si>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</si>
  <si>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</si>
  <si>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</si>
  <si>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</si>
  <si>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</si>
  <si>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</si>
  <si>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</si>
  <si>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</si>
  <si>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</si>
  <si>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</si>
  <si>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</si>
  <si>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</si>
  <si>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</si>
  <si>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</si>
  <si>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</si>
  <si>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</si>
  <si>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</si>
  <si>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</si>
  <si>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</si>
  <si>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</si>
  <si>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</si>
  <si>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</si>
  <si>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</si>
  <si>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</si>
  <si>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</si>
  <si>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</si>
  <si>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</si>
  <si>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</si>
  <si>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</si>
  <si>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</si>
  <si>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</si>
  <si>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</si>
  <si>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</si>
  <si>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</si>
  <si>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</si>
  <si>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</si>
  <si>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</si>
  <si>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</si>
  <si>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</si>
  <si>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</si>
  <si>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</si>
  <si>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</si>
  <si>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</si>
  <si>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</si>
  <si>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</si>
  <si>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</si>
  <si>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</si>
  <si>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</si>
  <si>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</si>
  <si>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</si>
  <si>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</si>
  <si>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</si>
  <si>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</si>
  <si>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</si>
  <si>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</si>
  <si>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</si>
  <si>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</si>
  <si>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</si>
  <si>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</si>
  <si>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</si>
  <si>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</si>
  <si>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</si>
  <si>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</si>
  <si>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</si>
  <si>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</si>
  <si>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</si>
  <si>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</si>
  <si>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</si>
  <si>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</si>
  <si>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</si>
  <si>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</si>
  <si>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</si>
  <si>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</si>
  <si>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</si>
  <si>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</si>
  <si>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</si>
  <si>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</si>
  <si>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</si>
  <si>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</si>
  <si>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</si>
  <si>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</si>
  <si>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</si>
  <si>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</si>
  <si>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</si>
  <si>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</si>
  <si>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</si>
  <si>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</si>
  <si>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</si>
  <si>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</si>
  <si>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</si>
  <si>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</si>
  <si>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</si>
  <si>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</si>
  <si>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</si>
  <si>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</si>
  <si>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</si>
  <si>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</si>
  <si>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</si>
  <si>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</si>
  <si>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</si>
  <si>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</si>
  <si>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</si>
  <si>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</si>
  <si>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</si>
  <si>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</si>
  <si>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</si>
  <si>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</si>
  <si>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</si>
  <si>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</si>
  <si>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</si>
  <si>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</si>
  <si>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</si>
  <si>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</si>
  <si>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</si>
  <si>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</si>
  <si>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</si>
  <si>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</si>
  <si>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</si>
  <si>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</si>
  <si>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</si>
  <si>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</si>
  <si>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</si>
  <si>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</si>
  <si>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</si>
  <si>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</si>
  <si>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</si>
  <si>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</si>
  <si>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</si>
  <si>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</si>
  <si>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</si>
  <si>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</si>
  <si>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</si>
  <si>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</si>
  <si>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</si>
  <si>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</si>
  <si>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</si>
  <si>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</si>
  <si>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</si>
  <si>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</si>
  <si>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</si>
  <si>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</si>
  <si>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</si>
  <si>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</si>
  <si>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</si>
  <si>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</si>
  <si>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</si>
  <si>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</si>
  <si>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</si>
  <si>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</si>
  <si>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</si>
  <si>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</si>
  <si>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</si>
  <si>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</si>
  <si>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</si>
  <si>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</si>
  <si>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</si>
  <si>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</si>
  <si>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</si>
  <si>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</si>
  <si>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</si>
  <si>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</si>
  <si>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</si>
  <si>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</si>
  <si>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</si>
  <si>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</si>
  <si>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</si>
  <si>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</si>
  <si>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</si>
  <si>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</si>
  <si>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</si>
  <si>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</si>
  <si>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</si>
  <si>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</si>
  <si>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</si>
  <si>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</si>
  <si>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</si>
  <si>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</si>
  <si>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</si>
  <si>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</si>
  <si>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</si>
  <si>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</si>
  <si>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</si>
  <si>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</si>
  <si>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</si>
  <si>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</si>
  <si>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</si>
  <si>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</si>
  <si>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</si>
  <si>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</si>
  <si>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</si>
  <si>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</si>
  <si>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</si>
  <si>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</si>
  <si>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</si>
  <si>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</si>
  <si>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</si>
  <si>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</si>
  <si>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</si>
  <si>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</si>
  <si>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</si>
  <si>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</si>
  <si>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</si>
  <si>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</si>
  <si>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</si>
  <si>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</si>
  <si>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</si>
  <si>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</si>
  <si>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</si>
  <si>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</si>
  <si>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</si>
  <si>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</si>
  <si>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</si>
  <si>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</si>
  <si>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</si>
  <si>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</si>
  <si>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</si>
  <si>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</si>
  <si>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</si>
  <si>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</si>
  <si>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</si>
  <si>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</si>
  <si>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</si>
  <si>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</si>
  <si>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</si>
  <si>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</si>
  <si>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</si>
  <si>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</si>
  <si>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</si>
  <si>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</si>
  <si>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</si>
  <si>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</si>
  <si>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</si>
  <si>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</si>
  <si>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</si>
  <si>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</si>
  <si>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</si>
  <si>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</si>
  <si>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</si>
  <si>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</si>
  <si>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</si>
  <si>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</si>
  <si>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</si>
  <si>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</si>
  <si>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</si>
  <si>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</si>
  <si>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</si>
  <si>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</si>
  <si>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</si>
  <si>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</si>
  <si>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</si>
  <si>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</si>
  <si>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</si>
  <si>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</si>
  <si>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</si>
  <si>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</si>
  <si>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</si>
  <si>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</si>
  <si>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</si>
  <si>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</si>
  <si>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</si>
  <si>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</si>
  <si>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</si>
  <si>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</si>
  <si>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</si>
  <si>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</si>
  <si>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</si>
  <si>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</si>
  <si>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</si>
  <si>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</si>
  <si>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</si>
  <si>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</si>
  <si>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</si>
  <si>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</si>
  <si>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</si>
  <si>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</si>
  <si>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</si>
  <si>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</si>
  <si>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</si>
  <si>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</si>
  <si>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</si>
  <si>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</si>
  <si>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</si>
  <si>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</si>
  <si>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</si>
  <si>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</si>
  <si>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</si>
  <si>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</si>
  <si>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</si>
  <si>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</si>
  <si>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</si>
  <si>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</si>
  <si>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</si>
  <si>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</si>
  <si>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</si>
  <si>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</si>
  <si>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</si>
  <si>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</si>
  <si>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</si>
  <si>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</si>
  <si>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</si>
  <si>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</si>
  <si>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</si>
  <si>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</si>
  <si>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</si>
  <si>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</si>
  <si>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</si>
  <si>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群馬県知事</t>
    <rPh sb="0" eb="2">
      <t>グンマ</t>
    </rPh>
    <rPh sb="2" eb="3">
      <t>ケン</t>
    </rPh>
    <rPh sb="3" eb="5">
      <t>チジ</t>
    </rPh>
    <phoneticPr fontId="45"/>
  </si>
  <si>
    <t>1部</t>
    <phoneticPr fontId="8"/>
  </si>
  <si>
    <t>対象地及びその付近の状況を明らかにした縮尺5千分の1程度の図面</t>
    <phoneticPr fontId="8"/>
  </si>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</sst>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8"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9045</v>
      </c>
    </row>
    <row r="2" spans="1:7"/>
    <row r="3" spans="1:7" ht="22.2">
      <c r="B3" s="28" t="s">
        <v>8945</v>
      </c>
      <c r="C3" s="42"/>
    </row>
    <row r="4" spans="1:7" ht="22.2">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2.2">
      <c r="B11" s="28" t="s">
        <v>9086</v>
      </c>
      <c r="C11" s="42"/>
    </row>
    <row r="12" spans="1:7" ht="19.8">
      <c r="B12" s="23" t="s">
        <v>9088</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9063</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8">
      <c r="B20" s="23" t="s">
        <v>9087</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9038</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4">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8">
      <c r="B38" s="23" t="s">
        <v>8992</v>
      </c>
    </row>
    <row r="39" spans="2:7" ht="19.8">
      <c r="C39" s="23" t="s">
        <v>9009</v>
      </c>
    </row>
    <row r="40" spans="2:7">
      <c r="C40" s="33" t="s">
        <v>194</v>
      </c>
      <c r="D40" s="396" t="s">
        <v>9010</v>
      </c>
      <c r="E40" s="397"/>
      <c r="F40" s="397"/>
      <c r="G40" s="398"/>
    </row>
    <row r="41" spans="2:7" ht="57" customHeight="1">
      <c r="C41" s="43" t="s">
        <v>8036</v>
      </c>
      <c r="D41" s="399" t="s">
        <v>9037</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44" activePane="bottomLeft" state="frozen"/>
      <selection pane="bottomLeft" activeCell="H37" sqref="H37"/>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2.4">
      <c r="C9" s="227" t="s">
        <v>8039</v>
      </c>
      <c r="D9" s="469"/>
      <c r="E9" s="476" t="s">
        <v>8748</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2.4">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2.4">
      <c r="C17" s="227" t="s">
        <v>8039</v>
      </c>
      <c r="D17" s="469"/>
      <c r="E17" s="478" t="s">
        <v>8751</v>
      </c>
      <c r="F17" s="479"/>
      <c r="G17" s="307" t="str">
        <f>IF(ISBLANK(H17),"必須","入力済")</f>
        <v>必須</v>
      </c>
      <c r="H17" s="118"/>
      <c r="I17" s="234" t="s">
        <v>8785</v>
      </c>
      <c r="J17" s="357" t="s">
        <v>8747</v>
      </c>
    </row>
    <row r="18" spans="3:10" ht="33" thickBot="1">
      <c r="C18" s="229" t="s">
        <v>8040</v>
      </c>
      <c r="D18" s="464"/>
      <c r="E18" s="496" t="s">
        <v>8752</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9081</v>
      </c>
    </row>
    <row r="20" spans="3:10" ht="48.6">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8764</v>
      </c>
    </row>
    <row r="21" spans="3:10" ht="48.6">
      <c r="C21" s="227" t="s">
        <v>8537</v>
      </c>
      <c r="D21" s="469"/>
      <c r="E21" s="480" t="s">
        <v>9065</v>
      </c>
      <c r="F21" s="481"/>
      <c r="G21" s="305" t="str">
        <f>IF(ISBLANK(H21),"必須","入力済")</f>
        <v>必須</v>
      </c>
      <c r="H21" s="119"/>
      <c r="I21" s="238" t="s">
        <v>8786</v>
      </c>
      <c r="J21" s="354" t="s">
        <v>8765</v>
      </c>
    </row>
    <row r="22" spans="3:10" ht="32.4">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2.4">
      <c r="C24" s="227" t="s">
        <v>8540</v>
      </c>
      <c r="D24" s="469"/>
      <c r="E24" s="476" t="s">
        <v>8749</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8692</v>
      </c>
      <c r="F26" s="466"/>
      <c r="G26" s="308" t="str">
        <f t="shared" si="0"/>
        <v>必須</v>
      </c>
      <c r="H26" s="63"/>
      <c r="I26" s="240" t="s">
        <v>8624</v>
      </c>
      <c r="J26" s="353" t="s">
        <v>9066</v>
      </c>
    </row>
    <row r="27" spans="3:10" ht="48.6">
      <c r="C27" s="227" t="s">
        <v>8543</v>
      </c>
      <c r="D27" s="506"/>
      <c r="E27" s="476" t="s">
        <v>8562</v>
      </c>
      <c r="F27" s="477"/>
      <c r="G27" s="305" t="str">
        <f t="shared" si="0"/>
        <v>必須</v>
      </c>
      <c r="H27" s="119"/>
      <c r="I27" s="241" t="s">
        <v>8786</v>
      </c>
      <c r="J27" s="361" t="s">
        <v>8766</v>
      </c>
    </row>
    <row r="28" spans="3:10" ht="32.4">
      <c r="C28" s="227" t="s">
        <v>8544</v>
      </c>
      <c r="D28" s="506"/>
      <c r="E28" s="480" t="s">
        <v>8563</v>
      </c>
      <c r="F28" s="481"/>
      <c r="G28" s="305" t="str">
        <f t="shared" si="0"/>
        <v>必須</v>
      </c>
      <c r="H28" s="119"/>
      <c r="I28" s="241" t="s">
        <v>8784</v>
      </c>
      <c r="J28" s="361" t="s">
        <v>8548</v>
      </c>
    </row>
    <row r="29" spans="3:10" ht="33" thickBot="1">
      <c r="C29" s="229" t="s">
        <v>8545</v>
      </c>
      <c r="D29" s="507"/>
      <c r="E29" s="440" t="s">
        <v>8520</v>
      </c>
      <c r="F29" s="442"/>
      <c r="G29" s="311" t="str">
        <f t="shared" si="0"/>
        <v>必須</v>
      </c>
      <c r="H29" s="97"/>
      <c r="I29" s="242" t="s">
        <v>8784</v>
      </c>
      <c r="J29" s="362" t="s">
        <v>8767</v>
      </c>
    </row>
    <row r="30" spans="3:10" ht="49.5" customHeight="1">
      <c r="C30" s="225" t="s">
        <v>8546</v>
      </c>
      <c r="D30" s="463" t="s">
        <v>8564</v>
      </c>
      <c r="E30" s="465" t="s">
        <v>185</v>
      </c>
      <c r="F30" s="466"/>
      <c r="G30" s="312" t="str">
        <f t="shared" si="0"/>
        <v>必須</v>
      </c>
      <c r="H30" s="63"/>
      <c r="I30" s="236" t="s">
        <v>8624</v>
      </c>
      <c r="J30" s="353" t="s">
        <v>11101</v>
      </c>
    </row>
    <row r="31" spans="3:10" ht="49.2" thickBot="1">
      <c r="C31" s="229" t="s">
        <v>8547</v>
      </c>
      <c r="D31" s="464"/>
      <c r="E31" s="482" t="s">
        <v>8750</v>
      </c>
      <c r="F31" s="483"/>
      <c r="G31" s="311" t="str">
        <f t="shared" si="0"/>
        <v>必須</v>
      </c>
      <c r="H31" s="120"/>
      <c r="I31" s="244" t="s">
        <v>8786</v>
      </c>
      <c r="J31" s="363" t="s">
        <v>8768</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8691</v>
      </c>
      <c r="D33" s="493" t="s">
        <v>8760</v>
      </c>
      <c r="E33" s="494"/>
      <c r="F33" s="495"/>
      <c r="G33" s="314" t="str">
        <f t="shared" si="0"/>
        <v>必須</v>
      </c>
      <c r="H33" s="66"/>
      <c r="I33" s="246" t="s">
        <v>8784</v>
      </c>
      <c r="J33" s="365" t="s">
        <v>9032</v>
      </c>
    </row>
    <row r="34" spans="2:10">
      <c r="I34" s="26"/>
      <c r="J34" s="27"/>
    </row>
    <row r="35" spans="2:10" ht="19.8">
      <c r="B35" s="23" t="s">
        <v>8534</v>
      </c>
      <c r="C35" s="23"/>
      <c r="D35" s="23"/>
      <c r="E35" s="23"/>
      <c r="I35" s="26"/>
      <c r="J35" s="27"/>
    </row>
    <row r="36" spans="2:10" ht="20.399999999999999" thickBot="1">
      <c r="C36" s="218" t="s">
        <v>194</v>
      </c>
      <c r="D36" s="421" t="s">
        <v>189</v>
      </c>
      <c r="E36" s="422"/>
      <c r="F36" s="423"/>
      <c r="G36" s="218" t="s">
        <v>8558</v>
      </c>
      <c r="H36" s="219" t="s">
        <v>190</v>
      </c>
      <c r="I36" s="218" t="s">
        <v>8622</v>
      </c>
      <c r="J36" s="220" t="s">
        <v>8626</v>
      </c>
    </row>
    <row r="37" spans="2:10" ht="32.4">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2.4">
      <c r="C40" s="227" t="s">
        <v>8039</v>
      </c>
      <c r="D40" s="485"/>
      <c r="E40" s="448" t="s">
        <v>8751</v>
      </c>
      <c r="F40" s="449"/>
      <c r="G40" s="308" t="str">
        <f>IF(ISBLANK(H40),"必須","入力済")</f>
        <v>必須</v>
      </c>
      <c r="H40" s="118"/>
      <c r="I40" s="234" t="s">
        <v>8786</v>
      </c>
      <c r="J40" s="366" t="s">
        <v>8753</v>
      </c>
    </row>
    <row r="41" spans="2:10" ht="33" thickBot="1">
      <c r="C41" s="229" t="s">
        <v>8040</v>
      </c>
      <c r="D41" s="486"/>
      <c r="E41" s="440" t="s">
        <v>8752</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9082</v>
      </c>
    </row>
    <row r="43" spans="2:10" ht="48.6">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9064</v>
      </c>
    </row>
    <row r="44" spans="2:10" ht="49.2" thickBot="1">
      <c r="C44" s="229" t="s">
        <v>8537</v>
      </c>
      <c r="D44" s="492"/>
      <c r="E44" s="438" t="s">
        <v>9065</v>
      </c>
      <c r="F44" s="439"/>
      <c r="G44" s="311" t="str">
        <f>IF(ISBLANK(H44),"必須","入力済")</f>
        <v>必須</v>
      </c>
      <c r="H44" s="120"/>
      <c r="I44" s="244" t="s">
        <v>8786</v>
      </c>
      <c r="J44" s="363" t="s">
        <v>8765</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9070</v>
      </c>
      <c r="E46" s="428"/>
      <c r="F46" s="429"/>
      <c r="G46" s="316" t="str">
        <f>IF(ISBLANK(H46),"必須","入力済")</f>
        <v>必須</v>
      </c>
      <c r="H46" s="67"/>
      <c r="I46" s="248" t="s">
        <v>8784</v>
      </c>
      <c r="J46" s="367" t="s">
        <v>9033</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21" t="s">
        <v>189</v>
      </c>
      <c r="E50" s="422"/>
      <c r="F50" s="423"/>
      <c r="G50" s="218" t="s">
        <v>8558</v>
      </c>
      <c r="H50" s="219" t="s">
        <v>190</v>
      </c>
      <c r="I50" s="218" t="s">
        <v>8622</v>
      </c>
      <c r="J50" s="220" t="s">
        <v>8626</v>
      </c>
    </row>
    <row r="51" spans="2:11" ht="53.4"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8930</v>
      </c>
      <c r="J52" s="369" t="s">
        <v>9021</v>
      </c>
    </row>
    <row r="53" spans="2:11" ht="49.5" customHeight="1" thickBot="1">
      <c r="C53" s="223" t="s">
        <v>8038</v>
      </c>
      <c r="D53" s="443" t="s">
        <v>9054</v>
      </c>
      <c r="E53" s="444"/>
      <c r="F53" s="445"/>
      <c r="G53" s="318" t="str">
        <f>IF(ISBLANK(H53),"必須","入力済")</f>
        <v>必須</v>
      </c>
      <c r="H53" s="68"/>
      <c r="I53" s="250" t="s">
        <v>8784</v>
      </c>
      <c r="J53" s="370" t="s">
        <v>9080</v>
      </c>
    </row>
    <row r="54" spans="2:11">
      <c r="F54" s="251"/>
      <c r="G54" s="251"/>
      <c r="H54" s="252"/>
      <c r="I54" s="26"/>
      <c r="J54" s="27"/>
    </row>
    <row r="55" spans="2:11" s="253" customFormat="1" ht="19.5" customHeight="1">
      <c r="B55" s="461" t="s">
        <v>9022</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8755</v>
      </c>
      <c r="D62" s="444" t="s">
        <v>8754</v>
      </c>
      <c r="E62" s="444"/>
      <c r="F62" s="445"/>
      <c r="G62" s="319" t="str">
        <f>IF(ISBLANK(H62),"必須","入力済")</f>
        <v>必須</v>
      </c>
      <c r="H62" s="95"/>
      <c r="I62" s="257" t="s">
        <v>8624</v>
      </c>
      <c r="J62" s="364" t="s">
        <v>9075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群馬県</v>
      </c>
      <c r="I66" s="261" t="s">
        <v>8639</v>
      </c>
      <c r="J66" s="353" t="s">
        <v>8637</v>
      </c>
    </row>
    <row r="67" spans="1:10" ht="33" customHeight="1">
      <c r="A67" s="262" t="str">
        <f>行政用!H18</f>
        <v>群馬県_10</v>
      </c>
      <c r="C67" s="227" t="s">
        <v>8037</v>
      </c>
      <c r="D67" s="469"/>
      <c r="E67" s="448" t="s">
        <v>187</v>
      </c>
      <c r="F67" s="449"/>
      <c r="G67" s="308" t="str">
        <f>IF(ISBLANK(H67),"必須","入力済")</f>
        <v>必須</v>
      </c>
      <c r="H67" s="56"/>
      <c r="I67" s="233" t="s">
        <v>8624</v>
      </c>
      <c r="J67" s="357" t="s">
        <v>8638</v>
      </c>
    </row>
    <row r="68" spans="1:10" ht="32.4">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9076</v>
      </c>
    </row>
    <row r="73" spans="1:10" ht="33" customHeight="1" thickBot="1">
      <c r="C73" s="229" t="s">
        <v>8537</v>
      </c>
      <c r="D73" s="464"/>
      <c r="E73" s="440" t="s">
        <v>8579</v>
      </c>
      <c r="F73" s="442"/>
      <c r="G73" s="306" t="str">
        <f>IF(ISBLANK(H73),"必須","入力済")</f>
        <v>必須</v>
      </c>
      <c r="H73" s="62"/>
      <c r="I73" s="270" t="s">
        <v>8624</v>
      </c>
      <c r="J73" s="355" t="s">
        <v>9077</v>
      </c>
    </row>
    <row r="74" spans="1:10" ht="33" customHeight="1" thickBot="1">
      <c r="C74" s="223" t="s">
        <v>8538</v>
      </c>
      <c r="D74" s="427" t="s">
        <v>8756</v>
      </c>
      <c r="E74" s="428"/>
      <c r="F74" s="429"/>
      <c r="G74" s="316" t="str">
        <f>IF(ISBLANK(H74), "必須",  "入力済")</f>
        <v>必須</v>
      </c>
      <c r="H74" s="67"/>
      <c r="I74" s="271" t="s">
        <v>8784</v>
      </c>
      <c r="J74" s="367" t="s">
        <v>8769</v>
      </c>
    </row>
    <row r="75" spans="1:10" ht="33" customHeight="1" thickBot="1">
      <c r="C75" s="223" t="s">
        <v>8539</v>
      </c>
      <c r="D75" s="443" t="s">
        <v>8474</v>
      </c>
      <c r="E75" s="444"/>
      <c r="F75" s="445"/>
      <c r="G75" s="321" t="str">
        <f>IF(ISBLANK(H75),"可能な限り","入力済")</f>
        <v>可能な限り</v>
      </c>
      <c r="H75" s="69"/>
      <c r="I75" s="273" t="s">
        <v>8784</v>
      </c>
      <c r="J75" s="364" t="s">
        <v>8770</v>
      </c>
    </row>
    <row r="76" spans="1:10" ht="66" customHeight="1" thickBot="1">
      <c r="C76" s="223" t="s">
        <v>8540</v>
      </c>
      <c r="D76" s="443" t="s">
        <v>8612</v>
      </c>
      <c r="E76" s="444"/>
      <c r="F76" s="445"/>
      <c r="G76" s="313" t="str">
        <f>IF(ISBLANK(H76),"必須","入力済")</f>
        <v>必須</v>
      </c>
      <c r="H76" s="70"/>
      <c r="I76" s="274" t="s">
        <v>8624</v>
      </c>
      <c r="J76" s="364" t="s">
        <v>9093</v>
      </c>
    </row>
    <row r="77" spans="1:10" ht="33"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9078</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21" t="s">
        <v>189</v>
      </c>
      <c r="E82" s="422"/>
      <c r="F82" s="423"/>
      <c r="G82" s="218" t="s">
        <v>8558</v>
      </c>
      <c r="H82" s="219" t="s">
        <v>190</v>
      </c>
      <c r="I82" s="218" t="s">
        <v>8622</v>
      </c>
      <c r="J82" s="220" t="s">
        <v>8626</v>
      </c>
    </row>
    <row r="83" spans="2:10" ht="33" customHeight="1" thickBot="1">
      <c r="C83" s="229" t="s">
        <v>8036</v>
      </c>
      <c r="D83" s="440" t="s">
        <v>8741</v>
      </c>
      <c r="E83" s="441"/>
      <c r="F83" s="442"/>
      <c r="G83" s="306" t="str">
        <f>IF(ISBLANK(H83),"必須","入力済")</f>
        <v>必須</v>
      </c>
      <c r="H83" s="62"/>
      <c r="I83" s="247" t="s">
        <v>8624</v>
      </c>
      <c r="J83" s="355" t="s">
        <v>9027</v>
      </c>
    </row>
    <row r="84" spans="2:10" ht="32.4">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9076</v>
      </c>
    </row>
    <row r="89" spans="2:10" ht="33" customHeight="1" thickBot="1">
      <c r="C89" s="229" t="s">
        <v>8536</v>
      </c>
      <c r="D89" s="501"/>
      <c r="E89" s="438" t="s">
        <v>8579</v>
      </c>
      <c r="F89" s="439"/>
      <c r="G89" s="326" t="str">
        <f>IF(ISBLANK(H89),"必須","入力済")</f>
        <v>必須</v>
      </c>
      <c r="H89" s="65"/>
      <c r="I89" s="286" t="s">
        <v>8624</v>
      </c>
      <c r="J89" s="363" t="s">
        <v>9077</v>
      </c>
    </row>
    <row r="90" spans="2:10" ht="33" customHeight="1" thickBot="1">
      <c r="C90" s="223" t="s">
        <v>8537</v>
      </c>
      <c r="D90" s="503" t="s">
        <v>8756</v>
      </c>
      <c r="E90" s="504"/>
      <c r="F90" s="505"/>
      <c r="G90" s="327" t="str">
        <f>IF(ISBLANK(H90), "必須",  "入力済")</f>
        <v>必須</v>
      </c>
      <c r="H90" s="67"/>
      <c r="I90" s="287" t="s">
        <v>8784</v>
      </c>
      <c r="J90" s="377" t="s">
        <v>8769</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9093</v>
      </c>
    </row>
    <row r="93" spans="2:10" ht="33"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9079</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21" t="s">
        <v>189</v>
      </c>
      <c r="E98" s="422"/>
      <c r="F98" s="423"/>
      <c r="G98" s="218" t="s">
        <v>8558</v>
      </c>
      <c r="H98" s="219" t="s">
        <v>190</v>
      </c>
      <c r="I98" s="218" t="s">
        <v>8622</v>
      </c>
      <c r="J98" s="220" t="s">
        <v>8626</v>
      </c>
    </row>
    <row r="99" spans="2:10" ht="33" customHeight="1" thickBot="1">
      <c r="C99" s="229" t="s">
        <v>8036</v>
      </c>
      <c r="D99" s="438" t="s">
        <v>8742</v>
      </c>
      <c r="E99" s="508"/>
      <c r="F99" s="439"/>
      <c r="G99" s="330" t="str">
        <f>IF(ISBLANK(H99),"必須","入力済")</f>
        <v>必須</v>
      </c>
      <c r="H99" s="65"/>
      <c r="I99" s="283" t="s">
        <v>8624</v>
      </c>
      <c r="J99" s="363" t="s">
        <v>9028</v>
      </c>
    </row>
    <row r="100" spans="2:10" ht="32.4">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9076</v>
      </c>
    </row>
    <row r="105" spans="2:10" ht="33" customHeight="1" thickBot="1">
      <c r="C105" s="229" t="s">
        <v>8536</v>
      </c>
      <c r="D105" s="501"/>
      <c r="E105" s="438" t="s">
        <v>8579</v>
      </c>
      <c r="F105" s="439"/>
      <c r="G105" s="326" t="str">
        <f>IF(ISBLANK(H105),"必須","入力済")</f>
        <v>必須</v>
      </c>
      <c r="H105" s="65"/>
      <c r="I105" s="286" t="s">
        <v>8624</v>
      </c>
      <c r="J105" s="363" t="s">
        <v>9077</v>
      </c>
    </row>
    <row r="106" spans="2:10" ht="33" customHeight="1" thickBot="1">
      <c r="C106" s="223" t="s">
        <v>8537</v>
      </c>
      <c r="D106" s="427" t="s">
        <v>8756</v>
      </c>
      <c r="E106" s="428"/>
      <c r="F106" s="429"/>
      <c r="G106" s="316" t="str">
        <f>IF(ISBLANK(H106), "必須",  "入力済")</f>
        <v>必須</v>
      </c>
      <c r="H106" s="67"/>
      <c r="I106" s="271" t="s">
        <v>8784</v>
      </c>
      <c r="J106" s="367" t="s">
        <v>8769</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9093</v>
      </c>
    </row>
    <row r="109" spans="2:10" ht="33"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9079</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8743</v>
      </c>
      <c r="E115" s="508"/>
      <c r="F115" s="439"/>
      <c r="G115" s="326" t="str">
        <f>IF(ISBLANK(H115),"必須","入力済")</f>
        <v>必須</v>
      </c>
      <c r="H115" s="65"/>
      <c r="I115" s="283" t="s">
        <v>8624</v>
      </c>
      <c r="J115" s="363" t="s">
        <v>9029</v>
      </c>
    </row>
    <row r="116" spans="2:10" ht="32.4">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9076</v>
      </c>
    </row>
    <row r="121" spans="2:10" ht="33" customHeight="1" thickBot="1">
      <c r="C121" s="229" t="s">
        <v>8536</v>
      </c>
      <c r="D121" s="501"/>
      <c r="E121" s="438" t="s">
        <v>8579</v>
      </c>
      <c r="F121" s="439"/>
      <c r="G121" s="326" t="str">
        <f>IF(ISBLANK(H121),"必須","入力済")</f>
        <v>必須</v>
      </c>
      <c r="H121" s="64"/>
      <c r="I121" s="286" t="s">
        <v>8624</v>
      </c>
      <c r="J121" s="363" t="s">
        <v>9077</v>
      </c>
    </row>
    <row r="122" spans="2:10" ht="33" customHeight="1" thickBot="1">
      <c r="C122" s="223" t="s">
        <v>8537</v>
      </c>
      <c r="D122" s="427" t="s">
        <v>8756</v>
      </c>
      <c r="E122" s="428"/>
      <c r="F122" s="429"/>
      <c r="G122" s="316" t="str">
        <f>IF(ISBLANK(H122), "必須",  "入力済")</f>
        <v>必須</v>
      </c>
      <c r="H122" s="82"/>
      <c r="I122" s="271" t="s">
        <v>8784</v>
      </c>
      <c r="J122" s="367" t="s">
        <v>8769</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9093</v>
      </c>
    </row>
    <row r="125" spans="2:10" ht="33"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9079</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8745</v>
      </c>
      <c r="E131" s="508"/>
      <c r="F131" s="439"/>
      <c r="G131" s="326" t="str">
        <f>IF(ISBLANK(H131),"必須","入力済")</f>
        <v>必須</v>
      </c>
      <c r="H131" s="65"/>
      <c r="I131" s="283" t="s">
        <v>8624</v>
      </c>
      <c r="J131" s="363" t="s">
        <v>9030</v>
      </c>
    </row>
    <row r="132" spans="2:10" ht="32.4">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9076</v>
      </c>
    </row>
    <row r="137" spans="2:10" ht="33" customHeight="1" thickBot="1">
      <c r="C137" s="229" t="s">
        <v>8536</v>
      </c>
      <c r="D137" s="501"/>
      <c r="E137" s="438" t="s">
        <v>8579</v>
      </c>
      <c r="F137" s="439"/>
      <c r="G137" s="326" t="str">
        <f>IF(ISBLANK(H137),"必須","入力済")</f>
        <v>必須</v>
      </c>
      <c r="H137" s="65"/>
      <c r="I137" s="286" t="s">
        <v>8624</v>
      </c>
      <c r="J137" s="363" t="s">
        <v>9077</v>
      </c>
    </row>
    <row r="138" spans="2:10" ht="33" customHeight="1" thickBot="1">
      <c r="C138" s="223" t="s">
        <v>8537</v>
      </c>
      <c r="D138" s="427" t="s">
        <v>8756</v>
      </c>
      <c r="E138" s="428"/>
      <c r="F138" s="429"/>
      <c r="G138" s="316" t="str">
        <f>IF(ISBLANK(H138), "必須",  "入力済")</f>
        <v>必須</v>
      </c>
      <c r="H138" s="67"/>
      <c r="I138" s="271" t="s">
        <v>8784</v>
      </c>
      <c r="J138" s="367" t="s">
        <v>8769</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9093</v>
      </c>
    </row>
    <row r="141" spans="2:10" ht="33"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9079</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c r="F144" s="277"/>
      <c r="G144" s="277"/>
      <c r="H144" s="252"/>
      <c r="I144" s="26"/>
      <c r="J144" s="27"/>
    </row>
    <row r="145" spans="2:10" ht="19.8">
      <c r="B145" s="23" t="s">
        <v>9034</v>
      </c>
      <c r="C145" s="24"/>
      <c r="D145" s="24"/>
      <c r="E145" s="24"/>
      <c r="F145" s="277"/>
      <c r="G145" s="277"/>
      <c r="H145" s="252"/>
      <c r="I145" s="26"/>
      <c r="J145" s="27"/>
    </row>
    <row r="146" spans="2:10" ht="20.399999999999999"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9083</v>
      </c>
    </row>
    <row r="150" spans="2:10" ht="33" customHeight="1" thickBot="1">
      <c r="C150" s="223" t="s">
        <v>8039</v>
      </c>
      <c r="D150" s="427" t="s">
        <v>8583</v>
      </c>
      <c r="E150" s="428"/>
      <c r="F150" s="429"/>
      <c r="G150" s="322" t="str">
        <f>IF(ISBLANK(H150),"必須","入力済")</f>
        <v>必須</v>
      </c>
      <c r="H150" s="77"/>
      <c r="I150" s="271" t="s">
        <v>9039</v>
      </c>
      <c r="J150" s="367" t="s">
        <v>8776</v>
      </c>
    </row>
    <row r="151" spans="2:10" ht="18.600000000000001"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c r="F153" s="251"/>
      <c r="G153" s="251"/>
      <c r="H153" s="252"/>
      <c r="I153" s="26"/>
      <c r="J153" s="27"/>
    </row>
    <row r="154" spans="2:10" ht="22.2">
      <c r="B154" s="28" t="s">
        <v>8479</v>
      </c>
      <c r="C154" s="23"/>
      <c r="D154" s="23"/>
      <c r="E154" s="23"/>
      <c r="I154" s="26"/>
      <c r="J154" s="27"/>
    </row>
    <row r="155" spans="2:10" ht="19.8">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08.39999999999998" thickBot="1">
      <c r="C158" s="223" t="s">
        <v>8038</v>
      </c>
      <c r="D158" s="450" t="s">
        <v>8621</v>
      </c>
      <c r="E158" s="444"/>
      <c r="F158" s="445"/>
      <c r="G158" s="318" t="str">
        <f>IF(ISBLANK(H158), "必須", "入力済" &amp; CHAR(10) &amp; "（" &amp; LEN(SUBSTITUTE(H158, CHAR(10), "")) &amp; "文字）")</f>
        <v>必須</v>
      </c>
      <c r="H158" s="73"/>
      <c r="I158" s="297" t="s">
        <v>8786</v>
      </c>
      <c r="J158" s="381" t="s">
        <v>9040</v>
      </c>
    </row>
    <row r="159" spans="2:10" ht="65.400000000000006" thickBot="1">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8744</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8683</v>
      </c>
      <c r="E164" s="444"/>
      <c r="F164" s="445"/>
      <c r="G164" s="319" t="str">
        <f>IF(ISBLANK(H164),"必須","入力済")</f>
        <v>必須</v>
      </c>
      <c r="H164" s="70"/>
      <c r="I164" s="272" t="s">
        <v>8624</v>
      </c>
      <c r="J164" s="383" t="s">
        <v>8682</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 thickBot="1">
      <c r="C169" s="223" t="s">
        <v>8542</v>
      </c>
      <c r="D169" s="430" t="s">
        <v>8758</v>
      </c>
      <c r="E169" s="431"/>
      <c r="F169" s="432"/>
      <c r="G169" s="328" t="str">
        <f>IF(ISBLANK(H169),"必須","入力済")</f>
        <v>必須</v>
      </c>
      <c r="H169" s="74"/>
      <c r="I169" s="271" t="s">
        <v>8786</v>
      </c>
      <c r="J169" s="367" t="s">
        <v>8780</v>
      </c>
    </row>
    <row r="170" spans="2:10" ht="33" thickBot="1">
      <c r="C170" s="223" t="s">
        <v>8543</v>
      </c>
      <c r="D170" s="427" t="s">
        <v>8759</v>
      </c>
      <c r="E170" s="428"/>
      <c r="F170" s="429"/>
      <c r="G170" s="328" t="str">
        <f>IF(ISBLANK(H170),"必須","入力済")</f>
        <v>必須</v>
      </c>
      <c r="H170" s="74"/>
      <c r="I170" s="271" t="s">
        <v>8786</v>
      </c>
      <c r="J170" s="367" t="s">
        <v>8781</v>
      </c>
    </row>
    <row r="171" spans="2:10">
      <c r="F171" s="277"/>
      <c r="G171" s="277"/>
      <c r="H171" s="298"/>
      <c r="I171" s="26"/>
      <c r="J171" s="27"/>
    </row>
    <row r="172" spans="2:10" ht="22.2">
      <c r="B172" s="28" t="s">
        <v>8513</v>
      </c>
      <c r="C172" s="23"/>
      <c r="D172" s="23"/>
      <c r="E172" s="23"/>
      <c r="I172" s="26"/>
      <c r="J172" s="27"/>
    </row>
    <row r="173" spans="2:10" ht="19.8">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97.8" thickBot="1">
      <c r="C175" s="223" t="s">
        <v>8037</v>
      </c>
      <c r="D175" s="430" t="s">
        <v>8586</v>
      </c>
      <c r="E175" s="431"/>
      <c r="F175" s="432"/>
      <c r="G175" s="322" t="str">
        <f>IF(ISBLANK(H175), "必須", "入力済" &amp; CHAR(10) &amp; "（" &amp; LEN(SUBSTITUTE(H175, CHAR(10), "")) &amp; "文字）")</f>
        <v>必須</v>
      </c>
      <c r="H175" s="80"/>
      <c r="I175" s="299" t="s">
        <v>8786</v>
      </c>
      <c r="J175" s="386" t="s">
        <v>9059</v>
      </c>
    </row>
    <row r="176" spans="2:10" ht="33" customHeight="1" thickBot="1">
      <c r="C176" s="223" t="s">
        <v>8038</v>
      </c>
      <c r="D176" s="427" t="s">
        <v>8587</v>
      </c>
      <c r="E176" s="428"/>
      <c r="F176" s="429"/>
      <c r="G176" s="322" t="str">
        <f>IF(ISBLANK(H176),"必須","入力済")</f>
        <v>必須</v>
      </c>
      <c r="H176" s="71"/>
      <c r="I176" s="288" t="s">
        <v>8624</v>
      </c>
      <c r="J176" s="367" t="s">
        <v>8680</v>
      </c>
    </row>
    <row r="177" spans="2:10" ht="33" thickBot="1">
      <c r="C177" s="223" t="s">
        <v>8039</v>
      </c>
      <c r="D177" s="427" t="s">
        <v>8588</v>
      </c>
      <c r="E177" s="428"/>
      <c r="F177" s="429"/>
      <c r="G177" s="322" t="str">
        <f>IF(ISBLANK(H177),"必須","入力済")</f>
        <v>必須</v>
      </c>
      <c r="H177" s="74"/>
      <c r="I177" s="299" t="s">
        <v>8786</v>
      </c>
      <c r="J177" s="367" t="s">
        <v>8782</v>
      </c>
    </row>
    <row r="178" spans="2:10" ht="33" customHeight="1">
      <c r="C178" s="225" t="s">
        <v>8040</v>
      </c>
      <c r="D178" s="433" t="s">
        <v>8589</v>
      </c>
      <c r="E178" s="436" t="s">
        <v>8684</v>
      </c>
      <c r="F178" s="437"/>
      <c r="G178" s="334" t="str">
        <f>IF(ISBLANK(H178),"必須","入力済")</f>
        <v>必須</v>
      </c>
      <c r="H178" s="78"/>
      <c r="I178" s="243" t="s">
        <v>8624</v>
      </c>
      <c r="J178" s="387" t="s">
        <v>9067</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8687</v>
      </c>
    </row>
    <row r="180" spans="2:10" ht="33" customHeight="1">
      <c r="C180" s="227" t="s">
        <v>8536</v>
      </c>
      <c r="D180" s="434"/>
      <c r="E180" s="446" t="s">
        <v>9036</v>
      </c>
      <c r="F180" s="447"/>
      <c r="G180" s="324" t="str">
        <f t="shared" si="6"/>
        <v>該当する場合</v>
      </c>
      <c r="H180" s="60"/>
      <c r="I180" s="281" t="s">
        <v>8624</v>
      </c>
      <c r="J180" s="388" t="s">
        <v>8688</v>
      </c>
    </row>
    <row r="181" spans="2:10" ht="33" customHeight="1">
      <c r="C181" s="227" t="s">
        <v>8537</v>
      </c>
      <c r="D181" s="434"/>
      <c r="E181" s="446" t="s">
        <v>8516</v>
      </c>
      <c r="F181" s="447"/>
      <c r="G181" s="324" t="str">
        <f t="shared" si="6"/>
        <v>該当する場合</v>
      </c>
      <c r="H181" s="60"/>
      <c r="I181" s="281" t="s">
        <v>8624</v>
      </c>
      <c r="J181" s="388" t="s">
        <v>8689</v>
      </c>
    </row>
    <row r="182" spans="2:10" ht="33" customHeight="1">
      <c r="C182" s="227" t="s">
        <v>8538</v>
      </c>
      <c r="D182" s="434"/>
      <c r="E182" s="446" t="s">
        <v>1</v>
      </c>
      <c r="F182" s="447"/>
      <c r="G182" s="324" t="str">
        <f t="shared" si="6"/>
        <v>該当する場合</v>
      </c>
      <c r="H182" s="60"/>
      <c r="I182" s="281" t="s">
        <v>8624</v>
      </c>
      <c r="J182" s="388" t="s">
        <v>8690</v>
      </c>
    </row>
    <row r="183" spans="2:10" ht="32.4">
      <c r="C183" s="227" t="s">
        <v>8539</v>
      </c>
      <c r="D183" s="434"/>
      <c r="E183" s="467" t="s">
        <v>8746</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9068</v>
      </c>
    </row>
    <row r="185" spans="2:10"/>
    <row r="186" spans="2:10" ht="22.2">
      <c r="B186" s="28" t="s">
        <v>8517</v>
      </c>
      <c r="C186" s="23"/>
      <c r="D186" s="23"/>
      <c r="E186" s="23"/>
    </row>
    <row r="187" spans="2:10" ht="20.399999999999999" thickBot="1">
      <c r="C187" s="218" t="s">
        <v>194</v>
      </c>
      <c r="D187" s="421" t="s">
        <v>189</v>
      </c>
      <c r="E187" s="422"/>
      <c r="F187" s="423"/>
      <c r="G187" s="218" t="s">
        <v>8558</v>
      </c>
      <c r="H187" s="219" t="s">
        <v>190</v>
      </c>
      <c r="I187" s="218" t="s">
        <v>8622</v>
      </c>
      <c r="J187" s="220" t="s">
        <v>8626</v>
      </c>
    </row>
    <row r="188" spans="2:10" ht="259.8" thickBot="1">
      <c r="C188" s="223" t="s">
        <v>8036</v>
      </c>
      <c r="D188" s="473" t="s">
        <v>8518</v>
      </c>
      <c r="E188" s="474"/>
      <c r="F188" s="475"/>
      <c r="G188" s="335" t="str">
        <f>IF(ISBLANK(H188), "任意", "入力済" &amp; CHAR(10) &amp; "（" &amp; LEN(SUBSTITUTE(H188, CHAR(10), "")) &amp; "文字）")</f>
        <v>任意</v>
      </c>
      <c r="H188" s="76"/>
      <c r="I188" s="297" t="s">
        <v>8786</v>
      </c>
      <c r="J188" s="381" t="s">
        <v>9060</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9096</v>
      </c>
    </row>
    <row r="3" spans="1:53" ht="18" customHeight="1" thickBot="1">
      <c r="B3" s="823" t="str">
        <f>IF(ISBLANK(行政用!H17), "", 行政用!H17)</f>
        <v>群馬県知事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9089</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9090</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row r="84" spans="1:46" ht="17.399999999999999" hidden="1" customHeight="1"/>
    <row r="85" spans="1:46" ht="17.399999999999999" hidden="1" customHeight="1"/>
    <row r="86" spans="1:46" ht="17.399999999999999" hidden="1" customHeight="1"/>
    <row r="87" spans="1:46" ht="17.399999999999999" hidden="1" customHeight="1"/>
    <row r="88" spans="1:46" ht="17.399999999999999" hidden="1" customHeight="1">
      <c r="Z88" s="135"/>
      <c r="AA88" s="135"/>
      <c r="AB88" s="135"/>
      <c r="AC88" s="135"/>
      <c r="AD88" s="135"/>
      <c r="AE88" s="135"/>
      <c r="AF88" s="135"/>
      <c r="AG88" s="135"/>
    </row>
    <row r="89" spans="1:46" ht="17.399999999999999" hidden="1" customHeight="1"/>
    <row r="90" spans="1:46" ht="17.399999999999999" hidden="1" customHeight="1"/>
    <row r="91" spans="1:46" ht="17.399999999999999" hidden="1" customHeight="1"/>
    <row r="92" spans="1:46" ht="17.399999999999999" hidden="1" customHeight="1"/>
    <row r="93" spans="1:46" ht="17.399999999999999" hidden="1" customHeight="1"/>
    <row r="94" spans="1:46" ht="17.399999999999999" hidden="1" customHeight="1"/>
    <row r="95" spans="1:46" ht="17.399999999999999" hidden="1" customHeight="1"/>
    <row r="96" spans="1:46" ht="17.399999999999999" hidden="1" customHeight="1"/>
    <row r="97" ht="17.399999999999999" hidden="1" customHeight="1"/>
    <row r="98" ht="17.399999999999999" hidden="1" customHeight="1"/>
    <row r="99" ht="17.399999999999999" hidden="1" customHeight="1"/>
    <row r="100" ht="17.399999999999999" hidden="1" customHeight="1"/>
    <row r="101" ht="17.399999999999999" hidden="1" customHeight="1"/>
    <row r="102" ht="17.399999999999999" hidden="1" customHeight="1"/>
    <row r="103" ht="17.399999999999999" hidden="1" customHeight="1"/>
    <row r="104" ht="17.399999999999999" hidden="1" customHeight="1"/>
    <row r="105" ht="17.399999999999999" hidden="1" customHeight="1"/>
    <row r="106" ht="17.399999999999999" hidden="1" customHeight="1"/>
    <row r="107" ht="17.399999999999999" hidden="1" customHeight="1"/>
    <row r="108" ht="17.399999999999999" hidden="1" customHeight="1"/>
    <row r="109" ht="17.399999999999999" hidden="1" customHeight="1"/>
    <row r="110" ht="17.399999999999999" hidden="1" customHeight="1"/>
    <row r="111" ht="17.399999999999999" hidden="1" customHeight="1"/>
    <row r="112" ht="17.399999999999999" hidden="1" customHeight="1"/>
    <row r="113" ht="17.399999999999999" hidden="1" customHeight="1"/>
    <row r="114" ht="17.399999999999999" hidden="1" customHeight="1"/>
    <row r="115" ht="17.399999999999999" hidden="1" customHeight="1"/>
    <row r="116" ht="17.399999999999999" hidden="1" customHeight="1"/>
    <row r="117" ht="17.399999999999999" hidden="1" customHeight="1"/>
    <row r="118" ht="17.399999999999999" hidden="1" customHeight="1"/>
    <row r="119" ht="17.399999999999999" hidden="1" customHeight="1"/>
    <row r="120" ht="17.399999999999999" hidden="1" customHeight="1"/>
    <row r="121" ht="17.399999999999999" hidden="1" customHeight="1"/>
    <row r="122" ht="17.399999999999999" hidden="1" customHeight="1"/>
    <row r="123" ht="17.399999999999999" hidden="1" customHeight="1"/>
    <row r="124" ht="17.399999999999999" hidden="1" customHeight="1"/>
    <row r="125" ht="17.399999999999999" hidden="1" customHeight="1"/>
    <row r="126" ht="17.399999999999999" hidden="1" customHeight="1"/>
    <row r="127" ht="17.399999999999999" hidden="1" customHeight="1"/>
    <row r="128" ht="17.399999999999999" hidden="1" customHeight="1"/>
    <row r="129" ht="17.399999999999999" hidden="1" customHeight="1"/>
    <row r="130" ht="17.399999999999999" hidden="1" customHeight="1"/>
    <row r="131" ht="17.399999999999999" hidden="1" customHeight="1"/>
    <row r="132" ht="17.399999999999999" hidden="1" customHeight="1"/>
    <row r="133" ht="17.399999999999999" hidden="1" customHeight="1"/>
    <row r="134" ht="17.399999999999999" hidden="1" customHeight="1"/>
    <row r="135" ht="17.399999999999999" hidden="1" customHeight="1"/>
    <row r="136" ht="17.399999999999999" hidden="1" customHeight="1"/>
    <row r="137" ht="17.399999999999999" hidden="1" customHeight="1"/>
    <row r="138" ht="17.399999999999999"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59055118110236227" right="0.31496062992125984" top="0.55118110236220474" bottom="0.35433070866141736" header="0.31496062992125984" footer="0.31496062992125984"/>
  <pageSetup paperSize="9" scale="57"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8659</v>
      </c>
      <c r="E3" s="33" t="s">
        <v>8662</v>
      </c>
      <c r="F3" s="33" t="s">
        <v>8658</v>
      </c>
    </row>
    <row r="4" spans="1:6" ht="39.6" customHeight="1">
      <c r="B4" s="43">
        <v>1</v>
      </c>
      <c r="C4" s="44" t="s">
        <v>8657</v>
      </c>
      <c r="D4" s="45" t="s">
        <v>11109</v>
      </c>
      <c r="E4" s="46" t="s">
        <v>8652</v>
      </c>
      <c r="F4" s="44" t="s">
        <v>8663</v>
      </c>
    </row>
    <row r="5" spans="1:6" ht="39.6" customHeight="1">
      <c r="B5" s="43">
        <v>2</v>
      </c>
      <c r="C5" s="44" t="s">
        <v>8653</v>
      </c>
      <c r="D5" s="45" t="s">
        <v>11109</v>
      </c>
      <c r="E5" s="46" t="s">
        <v>8652</v>
      </c>
      <c r="F5" s="47" t="s">
        <v>11111</v>
      </c>
    </row>
    <row r="6" spans="1:6" ht="39.6" customHeight="1">
      <c r="B6" s="43">
        <v>3</v>
      </c>
      <c r="C6" s="44" t="s">
        <v>8654</v>
      </c>
      <c r="D6" s="45" t="s">
        <v>11109</v>
      </c>
      <c r="E6" s="46" t="s">
        <v>8652</v>
      </c>
      <c r="F6" s="47" t="s">
        <v>11110</v>
      </c>
    </row>
    <row r="7" spans="1:6" ht="39.6" customHeight="1">
      <c r="B7" s="43">
        <v>4</v>
      </c>
      <c r="C7" s="44" t="s">
        <v>8655</v>
      </c>
      <c r="D7" s="45" t="s">
        <v>11109</v>
      </c>
      <c r="E7" s="46" t="s">
        <v>8652</v>
      </c>
      <c r="F7" s="47" t="s">
        <v>8656</v>
      </c>
    </row>
    <row r="8" spans="1:6" ht="39.6" customHeight="1">
      <c r="B8" s="43">
        <v>5</v>
      </c>
      <c r="C8" s="47" t="s">
        <v>8660</v>
      </c>
      <c r="D8" s="45" t="s">
        <v>11109</v>
      </c>
      <c r="E8" s="48" t="s">
        <v>8681</v>
      </c>
      <c r="F8" s="47" t="s">
        <v>8661</v>
      </c>
    </row>
    <row r="9" spans="1:6" ht="39" customHeight="1">
      <c r="B9" s="43">
        <v>6</v>
      </c>
      <c r="C9" s="44" t="s">
        <v>8679</v>
      </c>
      <c r="D9" s="45" t="s">
        <v>11109</v>
      </c>
      <c r="E9" s="49" t="str">
        <f>IF(OR(入力フォーム!H152&gt;0, 入力フォーム!H62="現況地目や共有持分割合等の単位にまとめて届出"), "必須", "不要")</f>
        <v>不要</v>
      </c>
      <c r="F9" s="47" t="s">
        <v>8757</v>
      </c>
    </row>
    <row r="10" spans="1:6" ht="39.6" customHeight="1">
      <c r="B10" s="43">
        <v>7</v>
      </c>
      <c r="C10" s="44" t="s">
        <v>8685</v>
      </c>
      <c r="D10" s="45" t="s">
        <v>11109</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12" sqref="J1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58" t="s">
        <v>9047</v>
      </c>
      <c r="B1" s="859"/>
      <c r="C1" s="859"/>
      <c r="D1" s="859"/>
      <c r="E1" s="859"/>
      <c r="F1" s="859"/>
    </row>
    <row r="2" spans="1:12" ht="13.5" customHeight="1"/>
    <row r="3" spans="1:12" s="253" customFormat="1" ht="22.2">
      <c r="B3" s="28" t="s">
        <v>8763</v>
      </c>
      <c r="C3" s="338"/>
      <c r="D3" s="338"/>
      <c r="E3" s="338"/>
      <c r="H3" s="339"/>
      <c r="I3" s="339"/>
      <c r="J3" s="340"/>
      <c r="L3" s="339"/>
    </row>
    <row r="4" spans="1:12" s="253" customFormat="1" ht="22.2">
      <c r="C4" s="341" t="s">
        <v>9008</v>
      </c>
      <c r="E4" s="338"/>
      <c r="H4" s="339"/>
      <c r="I4" s="339"/>
      <c r="J4" s="340"/>
      <c r="L4" s="339"/>
    </row>
    <row r="5" spans="1:12" s="253" customFormat="1" ht="22.2">
      <c r="C5" s="341"/>
      <c r="D5" s="342" t="s">
        <v>9006</v>
      </c>
      <c r="E5" s="338"/>
      <c r="H5" s="339"/>
      <c r="I5" s="339"/>
      <c r="J5" s="340"/>
      <c r="L5" s="339"/>
    </row>
    <row r="6" spans="1:12" s="253" customFormat="1" ht="22.2">
      <c r="C6" s="341"/>
      <c r="D6" s="217" t="s">
        <v>8998</v>
      </c>
      <c r="E6" s="338"/>
      <c r="H6" s="339"/>
      <c r="I6" s="339"/>
      <c r="J6" s="340"/>
      <c r="L6" s="339"/>
    </row>
    <row r="7" spans="1:12" s="253" customFormat="1" ht="22.2">
      <c r="C7" s="341"/>
      <c r="D7" s="217" t="s">
        <v>9061</v>
      </c>
      <c r="E7" s="338"/>
      <c r="H7" s="339"/>
      <c r="I7" s="339"/>
      <c r="J7" s="340"/>
      <c r="L7" s="339"/>
    </row>
    <row r="8" spans="1:12" s="253" customFormat="1" ht="22.2">
      <c r="C8" s="341"/>
      <c r="D8" s="217" t="s">
        <v>8999</v>
      </c>
      <c r="E8" s="338"/>
      <c r="H8" s="339"/>
      <c r="I8" s="339"/>
      <c r="J8" s="340"/>
      <c r="L8" s="339"/>
    </row>
    <row r="9" spans="1:12" s="253" customFormat="1" ht="22.2">
      <c r="C9" s="341"/>
      <c r="D9" s="217" t="s">
        <v>9000</v>
      </c>
      <c r="E9" s="338"/>
      <c r="H9" s="339"/>
      <c r="I9" s="339"/>
      <c r="J9" s="340"/>
      <c r="L9" s="339"/>
    </row>
    <row r="10" spans="1:12" s="253" customFormat="1" ht="22.2">
      <c r="C10" s="341"/>
      <c r="D10" s="217" t="s">
        <v>9001</v>
      </c>
      <c r="E10" s="338"/>
      <c r="H10" s="339"/>
      <c r="I10" s="339"/>
      <c r="J10" s="340"/>
      <c r="L10" s="339"/>
    </row>
    <row r="11" spans="1:12" s="253" customFormat="1" ht="22.2">
      <c r="C11" s="341"/>
      <c r="D11" s="217" t="s">
        <v>9002</v>
      </c>
      <c r="E11" s="338"/>
      <c r="H11" s="339"/>
      <c r="I11" s="339"/>
      <c r="J11" s="340"/>
      <c r="L11" s="339"/>
    </row>
    <row r="12" spans="1:12" s="253" customFormat="1" ht="22.2">
      <c r="C12" s="341"/>
      <c r="D12" s="342" t="s">
        <v>9007</v>
      </c>
      <c r="E12" s="338"/>
      <c r="H12" s="339"/>
      <c r="I12" s="339"/>
      <c r="J12" s="340"/>
      <c r="L12" s="339"/>
    </row>
    <row r="13" spans="1:12" s="253" customFormat="1" ht="22.2">
      <c r="C13" s="341"/>
      <c r="D13" s="217" t="s">
        <v>9003</v>
      </c>
      <c r="E13" s="338"/>
      <c r="H13" s="339"/>
      <c r="I13" s="339"/>
      <c r="J13" s="340"/>
      <c r="L13" s="339"/>
    </row>
    <row r="14" spans="1:12" s="253" customFormat="1" ht="22.2">
      <c r="C14" s="341"/>
      <c r="D14" s="217" t="s">
        <v>9004</v>
      </c>
      <c r="E14" s="338"/>
      <c r="H14" s="339"/>
      <c r="I14" s="339"/>
      <c r="J14" s="340"/>
      <c r="L14" s="339"/>
    </row>
    <row r="15" spans="1:12" s="253" customFormat="1" ht="22.2">
      <c r="C15" s="341"/>
      <c r="D15" s="217" t="s">
        <v>9005</v>
      </c>
      <c r="E15" s="338"/>
      <c r="H15" s="339"/>
      <c r="I15" s="339"/>
      <c r="J15" s="340"/>
      <c r="L15" s="339"/>
    </row>
    <row r="16" spans="1:12" s="253" customFormat="1" ht="18.75" customHeight="1" thickBot="1">
      <c r="C16" s="29" t="s">
        <v>8668</v>
      </c>
      <c r="D16" s="396" t="s">
        <v>8665</v>
      </c>
      <c r="E16" s="397"/>
      <c r="F16" s="398"/>
      <c r="G16" s="29" t="s">
        <v>8558</v>
      </c>
      <c r="H16" s="29" t="s">
        <v>8666</v>
      </c>
      <c r="I16" s="29" t="s">
        <v>8667</v>
      </c>
      <c r="J16" s="220" t="s">
        <v>8626</v>
      </c>
      <c r="L16" s="339"/>
    </row>
    <row r="17" spans="2:12" s="253" customFormat="1" ht="48.6">
      <c r="C17" s="227" t="s">
        <v>8036</v>
      </c>
      <c r="D17" s="411" t="s">
        <v>8556</v>
      </c>
      <c r="E17" s="861" t="s">
        <v>8997</v>
      </c>
      <c r="F17" s="862"/>
      <c r="G17" s="348" t="str">
        <f>IF(ISBLANK(H17),"必須","入力済")</f>
        <v>入力済</v>
      </c>
      <c r="H17" s="58" t="s">
        <v>11108</v>
      </c>
      <c r="I17" s="343" t="s">
        <v>8786</v>
      </c>
      <c r="J17" s="389" t="s">
        <v>9042</v>
      </c>
      <c r="L17" s="339"/>
    </row>
    <row r="18" spans="2:12" s="253" customFormat="1" ht="32.4">
      <c r="C18" s="227" t="s">
        <v>8037</v>
      </c>
      <c r="D18" s="411"/>
      <c r="E18" s="862" t="s">
        <v>8848</v>
      </c>
      <c r="F18" s="862"/>
      <c r="G18" s="348" t="str">
        <f>IF(ISBLANK(H18),"必須","入力済")</f>
        <v>入力済</v>
      </c>
      <c r="H18" s="58" t="s">
        <v>8859</v>
      </c>
      <c r="I18" s="344" t="s">
        <v>8624</v>
      </c>
      <c r="J18" s="389" t="s">
        <v>8929</v>
      </c>
      <c r="L18" s="339"/>
    </row>
    <row r="19" spans="2:12" s="253" customFormat="1" ht="27" customHeight="1">
      <c r="C19" s="338"/>
      <c r="D19" s="338"/>
      <c r="E19" s="338"/>
      <c r="H19" s="339"/>
      <c r="I19" s="339"/>
      <c r="J19" s="340"/>
      <c r="L19" s="339"/>
    </row>
    <row r="20" spans="2:12" s="253" customFormat="1" ht="22.2">
      <c r="B20" s="28" t="s">
        <v>8925</v>
      </c>
      <c r="C20" s="338"/>
      <c r="D20" s="338"/>
      <c r="E20" s="338"/>
      <c r="H20" s="339"/>
      <c r="I20" s="339"/>
      <c r="J20" s="340"/>
      <c r="L20" s="339"/>
    </row>
    <row r="21" spans="2:12" s="253" customFormat="1">
      <c r="C21" s="253" t="s">
        <v>8664</v>
      </c>
      <c r="E21" s="338"/>
      <c r="H21" s="339"/>
      <c r="I21" s="339"/>
      <c r="J21" s="340"/>
      <c r="K21" s="339"/>
      <c r="L21" s="339"/>
    </row>
    <row r="22" spans="2:12" s="253" customFormat="1" ht="18.75" customHeight="1" thickBot="1">
      <c r="C22" s="29" t="s">
        <v>8668</v>
      </c>
      <c r="D22" s="396" t="s">
        <v>8665</v>
      </c>
      <c r="E22" s="397"/>
      <c r="F22" s="398"/>
      <c r="G22" s="29" t="s">
        <v>8558</v>
      </c>
      <c r="H22" s="345" t="s">
        <v>8666</v>
      </c>
      <c r="I22" s="29" t="s">
        <v>8667</v>
      </c>
      <c r="J22" s="220" t="s">
        <v>8626</v>
      </c>
      <c r="K22" s="339"/>
      <c r="L22" s="339"/>
    </row>
    <row r="23" spans="2:12" s="253" customFormat="1" ht="33" customHeight="1">
      <c r="C23" s="227" t="s">
        <v>8036</v>
      </c>
      <c r="D23" s="850" t="s">
        <v>8669</v>
      </c>
      <c r="E23" s="860" t="s">
        <v>9044</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IF(ISBLANK(H25),"必須","入力済")</f>
        <v>必須</v>
      </c>
      <c r="H25" s="57"/>
      <c r="I25" s="344" t="s">
        <v>8624</v>
      </c>
      <c r="J25" s="391" t="s">
        <v>8933</v>
      </c>
      <c r="K25" s="339"/>
      <c r="L25" s="339"/>
    </row>
    <row r="26" spans="2:12" s="253" customFormat="1" ht="33" customHeight="1">
      <c r="C26" s="267" t="s">
        <v>8039</v>
      </c>
      <c r="D26" s="850"/>
      <c r="E26" s="860" t="s">
        <v>8602</v>
      </c>
      <c r="F26" s="860"/>
      <c r="G26" s="348" t="str">
        <f>IF(ISBLANK(H26),"必須","入力済")</f>
        <v>必須</v>
      </c>
      <c r="H26" s="57"/>
      <c r="I26" s="344" t="s">
        <v>8624</v>
      </c>
      <c r="J26" s="391" t="s">
        <v>8934</v>
      </c>
      <c r="K26" s="339"/>
      <c r="L26" s="339"/>
    </row>
    <row r="27" spans="2:12" s="253" customFormat="1" ht="32.4">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2.4">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4.8">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1">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row r="32" spans="2:12" s="253" customFormat="1" ht="22.2">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8668</v>
      </c>
      <c r="D34" s="396" t="s">
        <v>8674</v>
      </c>
      <c r="E34" s="397"/>
      <c r="F34" s="398"/>
      <c r="G34" s="396" t="s">
        <v>8677</v>
      </c>
      <c r="H34" s="397"/>
      <c r="I34" s="398"/>
      <c r="J34" s="29" t="s">
        <v>8675</v>
      </c>
      <c r="L34" s="339"/>
    </row>
    <row r="35" spans="2:12" s="253" customFormat="1" ht="49.5" customHeight="1">
      <c r="C35" s="227" t="s">
        <v>8036</v>
      </c>
      <c r="D35" s="850" t="s">
        <v>8670</v>
      </c>
      <c r="E35" s="857" t="s">
        <v>9069</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8671</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8672</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8673</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2.2">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8676</v>
      </c>
      <c r="D42" s="397"/>
      <c r="E42" s="397"/>
      <c r="F42" s="398"/>
      <c r="G42" s="396" t="s">
        <v>8922</v>
      </c>
      <c r="H42" s="397"/>
      <c r="I42" s="398"/>
      <c r="J42" s="29" t="s">
        <v>8675</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2.2">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8668</v>
      </c>
      <c r="D48" s="396" t="s">
        <v>8665</v>
      </c>
      <c r="E48" s="397"/>
      <c r="F48" s="398"/>
      <c r="G48" s="29" t="s">
        <v>8558</v>
      </c>
      <c r="H48" s="345" t="s">
        <v>8666</v>
      </c>
      <c r="I48" s="29" t="s">
        <v>8667</v>
      </c>
      <c r="J48" s="220" t="s">
        <v>8626</v>
      </c>
      <c r="L48" s="339"/>
    </row>
    <row r="49" spans="3:10" s="253" customFormat="1" ht="33" customHeight="1">
      <c r="C49" s="227" t="s">
        <v>8036</v>
      </c>
      <c r="D49" s="845" t="s">
        <v>8678</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9026</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2.4">
      <c r="C54" s="267" t="s">
        <v>8535</v>
      </c>
      <c r="D54" s="846"/>
      <c r="E54" s="847" t="s">
        <v>8941</v>
      </c>
      <c r="F54" s="847"/>
      <c r="G54" s="320" t="str">
        <f>IF(ISBLANK(H54),"任意","入力済")</f>
        <v>任意</v>
      </c>
      <c r="H54" s="91"/>
      <c r="I54" s="343" t="s">
        <v>8930</v>
      </c>
      <c r="J54" s="390" t="s">
        <v>8940</v>
      </c>
    </row>
    <row r="55" spans="3:10" s="253" customFormat="1" ht="32.4">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11105</v>
      </c>
    </row>
    <row r="2" spans="2:10" ht="14.4">
      <c r="B2" s="6"/>
    </row>
    <row r="3" spans="2:10" ht="16.2">
      <c r="B3" s="22" t="s">
        <v>8074</v>
      </c>
      <c r="F3" s="1" t="s">
        <v>9052</v>
      </c>
    </row>
    <row r="4" spans="2:10" s="2" customFormat="1" ht="26.4">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10</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9062</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8698</v>
      </c>
      <c r="EX183" s="13" t="s">
        <v>8704</v>
      </c>
      <c r="EY183" s="19"/>
    </row>
    <row r="184" spans="5:155">
      <c r="E184" s="35" t="s">
        <v>732</v>
      </c>
      <c r="F184" s="13" t="s">
        <v>733</v>
      </c>
      <c r="G184" s="19"/>
      <c r="EP184" s="5">
        <v>608</v>
      </c>
      <c r="EQ184" s="13" t="s">
        <v>8311</v>
      </c>
      <c r="EW184" s="35" t="s">
        <v>8697</v>
      </c>
      <c r="EX184" s="13" t="s">
        <v>8703</v>
      </c>
      <c r="EY184" s="19"/>
    </row>
    <row r="185" spans="5:155">
      <c r="E185" s="35" t="s">
        <v>734</v>
      </c>
      <c r="F185" s="13" t="s">
        <v>735</v>
      </c>
      <c r="G185" s="19"/>
      <c r="EP185" s="5">
        <v>246</v>
      </c>
      <c r="EQ185" s="13" t="s">
        <v>8312</v>
      </c>
      <c r="EW185" s="35" t="s">
        <v>8696</v>
      </c>
      <c r="EX185" s="13" t="s">
        <v>8702</v>
      </c>
      <c r="EY185" s="19"/>
    </row>
    <row r="186" spans="5:155">
      <c r="E186" s="35" t="s">
        <v>736</v>
      </c>
      <c r="F186" s="13" t="s">
        <v>737</v>
      </c>
      <c r="G186" s="19"/>
      <c r="EP186" s="5" t="s">
        <v>8313</v>
      </c>
      <c r="EQ186" s="13" t="s">
        <v>8314</v>
      </c>
      <c r="EW186" s="35" t="s">
        <v>8695</v>
      </c>
      <c r="EX186" s="13" t="s">
        <v>8701</v>
      </c>
      <c r="EY186" s="19"/>
    </row>
    <row r="187" spans="5:155">
      <c r="E187" s="35" t="s">
        <v>740</v>
      </c>
      <c r="F187" s="13" t="s">
        <v>741</v>
      </c>
      <c r="G187" s="19"/>
      <c r="EP187" s="5" t="s">
        <v>8315</v>
      </c>
      <c r="EQ187" s="13" t="s">
        <v>8316</v>
      </c>
      <c r="EW187" s="35" t="s">
        <v>8694</v>
      </c>
      <c r="EX187" s="13" t="s">
        <v>8700</v>
      </c>
      <c r="EY187" s="19"/>
    </row>
    <row r="188" spans="5:155">
      <c r="E188" s="35" t="s">
        <v>742</v>
      </c>
      <c r="F188" s="13" t="s">
        <v>743</v>
      </c>
      <c r="G188" s="19"/>
      <c r="EP188" s="5">
        <v>630</v>
      </c>
      <c r="EQ188" s="13" t="s">
        <v>8317</v>
      </c>
      <c r="EW188" s="35" t="s">
        <v>8693</v>
      </c>
      <c r="EX188" s="13" t="s">
        <v>8699</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8698</v>
      </c>
      <c r="F193" s="13" t="s">
        <v>8704</v>
      </c>
      <c r="G193" s="19"/>
      <c r="EP193" s="5">
        <v>254</v>
      </c>
      <c r="EQ193" s="13" t="s">
        <v>8323</v>
      </c>
      <c r="EY193" s="19"/>
    </row>
    <row r="194" spans="5:155">
      <c r="E194" s="35" t="s">
        <v>8697</v>
      </c>
      <c r="F194" s="13" t="s">
        <v>8703</v>
      </c>
      <c r="G194" s="19"/>
      <c r="EP194" s="5">
        <v>258</v>
      </c>
      <c r="EQ194" s="13" t="s">
        <v>8324</v>
      </c>
      <c r="EY194" s="19"/>
    </row>
    <row r="195" spans="5:155">
      <c r="E195" s="35" t="s">
        <v>8696</v>
      </c>
      <c r="F195" s="13" t="s">
        <v>8702</v>
      </c>
      <c r="G195" s="19"/>
      <c r="EP195" s="5">
        <v>260</v>
      </c>
      <c r="EQ195" s="13" t="s">
        <v>8325</v>
      </c>
      <c r="EY195" s="19"/>
    </row>
    <row r="196" spans="5:155">
      <c r="E196" s="35" t="s">
        <v>8695</v>
      </c>
      <c r="F196" s="13" t="s">
        <v>8701</v>
      </c>
      <c r="G196" s="19"/>
      <c r="EP196" s="5">
        <v>100</v>
      </c>
      <c r="EQ196" s="13" t="s">
        <v>8326</v>
      </c>
      <c r="EY196" s="19"/>
    </row>
    <row r="197" spans="5:155">
      <c r="E197" s="35" t="s">
        <v>8694</v>
      </c>
      <c r="F197" s="13" t="s">
        <v>8700</v>
      </c>
      <c r="G197" s="19"/>
      <c r="EP197" s="5">
        <v>854</v>
      </c>
      <c r="EQ197" s="13" t="s">
        <v>8327</v>
      </c>
      <c r="EY197" s="19"/>
    </row>
    <row r="198" spans="5:155">
      <c r="E198" s="35" t="s">
        <v>8693</v>
      </c>
      <c r="F198" s="13" t="s">
        <v>8699</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8761</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9072</v>
      </c>
      <c r="Q9" s="17" t="s">
        <v>8449</v>
      </c>
      <c r="R9" s="13" t="s">
        <v>8053</v>
      </c>
      <c r="AC9" s="17" t="s">
        <v>7849</v>
      </c>
      <c r="AD9" s="17" t="s">
        <v>8496</v>
      </c>
    </row>
    <row r="10" spans="1:36">
      <c r="E10" s="17" t="s">
        <v>7850</v>
      </c>
      <c r="F10" s="13" t="s">
        <v>7845</v>
      </c>
      <c r="H10" s="17" t="s">
        <v>7850</v>
      </c>
      <c r="I10" s="13" t="s">
        <v>8605</v>
      </c>
      <c r="N10" s="17" t="s">
        <v>7850</v>
      </c>
      <c r="O10" s="13" t="s">
        <v>9073</v>
      </c>
      <c r="AC10" s="17" t="s">
        <v>7850</v>
      </c>
      <c r="AD10" s="17" t="s">
        <v>8497</v>
      </c>
    </row>
    <row r="11" spans="1:36">
      <c r="E11" s="17" t="s">
        <v>7851</v>
      </c>
      <c r="F11" s="13" t="s">
        <v>7846</v>
      </c>
      <c r="H11" s="17" t="s">
        <v>7851</v>
      </c>
      <c r="I11" s="13" t="s">
        <v>8604</v>
      </c>
      <c r="N11" s="17" t="s">
        <v>7851</v>
      </c>
      <c r="O11" s="13" t="s">
        <v>9074</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9084</v>
      </c>
      <c r="AC15" s="17" t="s">
        <v>204</v>
      </c>
      <c r="AD15" s="17" t="s">
        <v>8502</v>
      </c>
    </row>
    <row r="16" spans="1:36">
      <c r="H16" s="17" t="s">
        <v>8021</v>
      </c>
      <c r="I16" s="13" t="s">
        <v>9085</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9062</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8698</v>
      </c>
    </row>
    <row r="194" spans="5:40">
      <c r="E194" s="17" t="s">
        <v>669</v>
      </c>
      <c r="F194" s="17" t="s">
        <v>668</v>
      </c>
      <c r="AA194" s="13" t="s">
        <v>8324</v>
      </c>
      <c r="AB194" s="123">
        <v>258</v>
      </c>
      <c r="AM194" s="17" t="s">
        <v>9286</v>
      </c>
      <c r="AN194" s="17" t="s">
        <v>8697</v>
      </c>
    </row>
    <row r="195" spans="5:40">
      <c r="E195" s="17" t="s">
        <v>671</v>
      </c>
      <c r="F195" s="17" t="s">
        <v>670</v>
      </c>
      <c r="AA195" s="13" t="s">
        <v>8325</v>
      </c>
      <c r="AB195" s="123">
        <v>260</v>
      </c>
      <c r="AM195" s="17" t="s">
        <v>9287</v>
      </c>
      <c r="AN195" s="17" t="s">
        <v>8696</v>
      </c>
    </row>
    <row r="196" spans="5:40">
      <c r="E196" s="17" t="s">
        <v>673</v>
      </c>
      <c r="F196" s="17" t="s">
        <v>672</v>
      </c>
      <c r="AA196" s="13" t="s">
        <v>8326</v>
      </c>
      <c r="AB196" s="123">
        <v>100</v>
      </c>
      <c r="AM196" s="17" t="s">
        <v>9288</v>
      </c>
      <c r="AN196" s="17" t="s">
        <v>8695</v>
      </c>
    </row>
    <row r="197" spans="5:40">
      <c r="E197" s="17" t="s">
        <v>675</v>
      </c>
      <c r="F197" s="17" t="s">
        <v>674</v>
      </c>
      <c r="AA197" s="13" t="s">
        <v>8327</v>
      </c>
      <c r="AB197" s="124">
        <v>854</v>
      </c>
      <c r="AM197" s="17" t="s">
        <v>9289</v>
      </c>
      <c r="AN197" s="17" t="s">
        <v>8694</v>
      </c>
    </row>
    <row r="198" spans="5:40">
      <c r="E198" s="17" t="s">
        <v>677</v>
      </c>
      <c r="F198" s="17" t="s">
        <v>676</v>
      </c>
      <c r="AA198" s="13" t="s">
        <v>8329</v>
      </c>
      <c r="AB198" s="123" t="s">
        <v>8328</v>
      </c>
      <c r="AM198" s="17" t="s">
        <v>9290</v>
      </c>
      <c r="AN198" s="17" t="s">
        <v>8693</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NK872（中之条町）</cp:lastModifiedBy>
  <cp:lastPrinted>2025-06-27T00:03:17Z</cp:lastPrinted>
  <dcterms:created xsi:type="dcterms:W3CDTF">2005-07-01T05:21:10Z</dcterms:created>
  <dcterms:modified xsi:type="dcterms:W3CDTF">2025-06-27T10:34:19Z</dcterms:modified>
</cp:coreProperties>
</file>