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nk664\Desktop\"/>
    </mc:Choice>
  </mc:AlternateContent>
  <workbookProtection workbookAlgorithmName="SHA-512" workbookHashValue="39fF8CYSRZDz26tmmuf/JMtMJSo1CtB9xoqDb93WwAxibe7oyPI0yRMkjIFdQoZzvOBp+Bu5dF3O3tcgaGqw4w==" workbookSaltValue="xYQDyeddQflmtB2zMBKxm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F85" i="4"/>
  <c r="E85" i="4"/>
  <c r="BB10" i="4"/>
  <c r="AT10" i="4"/>
  <c r="AL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<sst xmlns="http://schemas.openxmlformats.org/spreadsheetml/2006/main" count="228" uniqueCount="113">
  <si>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</si>
  <si>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</si>
  <si>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</si>
  <si>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</si>
  <si>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</si>
  <si>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</si>
  <si>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</si>
  <si>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</si>
  <si>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</si>
  <si>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</si>
  <si>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</si>
  <si>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</si>
  <si>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</si>
  <si>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</si>
  <si>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</si>
  <si>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</si>
  <si>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</si>
  <si>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</si>
  <si>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</si>
  <si>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</si>
  <si>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</si>
  <si>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</si>
  <si>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</si>
  <si>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</si>
  <si>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</si>
  <si>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</si>
  <si>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</si>
  <si>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</si>
  <si>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</si>
  <si>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</si>
  <si>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</si>
  <si>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</si>
  <si>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</si>
  <si>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</si>
  <si>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</si>
  <si>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</si>
  <si>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</si>
  <si>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</si>
  <si>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</si>
  <si>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</si>
  <si>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</si>
  <si>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</si>
  <si>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</si>
  <si>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</si>
  <si>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</si>
  <si>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</si>
  <si>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</si>
  <si>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</si>
  <si>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</si>
  <si>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</si>
  <si>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</si>
  <si>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</si>
  <si>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</si>
  <si>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</si>
  <si>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</si>
  <si>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</si>
  <si>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</si>
  <si>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</si>
  <si>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</si>
  <si>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</si>
  <si>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</si>
  <si>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</si>
  <si>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</si>
  <si>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</si>
  <si>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</si>
  <si>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</si>
  <si>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</si>
  <si>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</si>
  <si>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</si>
  <si>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</si>
  <si>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</si>
  <si>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</si>
  <si>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</si>
  <si>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</si>
  <si>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</si>
  <si>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</si>
  <si>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</si>
  <si>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</si>
  <si>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</si>
  <si>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</si>
  <si>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</si>
  <si>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</si>
  <si>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</si>
  <si>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</si>
  <si>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</si>
  <si>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</si>
  <si>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</si>
  <si>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</si>
  <si>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</si>
  <si>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</si>
  <si>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</si>
  <si>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</si>
  <si>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</si>
  <si>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中之条町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</si>
  <si>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</si>
  <si>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</si>
  <si>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</si>
  <si>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</si>
  <si>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</si>
  <si>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</si>
  <si>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</si>
  <si>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</si>
  <si>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</si>
  <si>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</si>
  <si>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</si>
  <si>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</si>
  <si>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</si>
  <si>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</si>
  <si>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</si>
  <si>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</si>
  <si>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各施設については老朽化が進んでおり、毎年度修繕費用が大きなウエイトを占めているため、計画的な更新を進める必要がある。</t>
    <phoneticPr fontId="4"/>
  </si>
  <si>
    <t>給水収益は、人口減少や使用者の節水傾向等により年々減少し、今後増加は見込めない状況である。
施設は老朽化等による修繕経費が益々増大していく傾向である。したがって今後の経営は、より一層の経費節減と効率化に努める必要がある。</t>
    <phoneticPr fontId="4"/>
  </si>
  <si>
    <t xml:space="preserve">経常収支比率が100％を超えているので、現時点では問題ないと考える。
ただし、有収率は多少上昇したものの、漏水箇所の修繕等が今後の課題である。
施設の能力は以前と同じだが、人口が減少しているため
施設利用率が類似団体平均値より下回っている。このため、施設の統廃合・ダウンサイジング等をおこなっていかなければならない。
</t>
    <rPh sb="78" eb="80">
      <t>イゼン</t>
    </rPh>
    <rPh sb="81" eb="82">
      <t>オナ</t>
    </rPh>
    <rPh sb="104" eb="106">
      <t>ルイジ</t>
    </rPh>
    <rPh sb="106" eb="108">
      <t>ダンタイ</t>
    </rPh>
    <rPh sb="108" eb="111">
      <t>ヘイキンチ</t>
    </rPh>
    <rPh sb="113" eb="115">
      <t>シタマワ</t>
    </rPh>
    <rPh sb="125" eb="127">
      <t>シセツ</t>
    </rPh>
    <rPh sb="128" eb="131">
      <t>トウハイゴウ</t>
    </rPh>
    <rPh sb="140" eb="141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</si>
</sst>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0.26</c:v>
                </c:pt>
                <c:pt idx="2">
                  <c:v>0.05</c:v>
                </c:pt>
                <c:pt idx="3">
                  <c:v>0.31</c:v>
                </c:pt>
                <c:pt idx="4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0-41BC-B4A4-B46C0F6B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0.39</c:v>
                </c:pt>
                <c:pt idx="2">
                  <c:v>0.43</c:v>
                </c:pt>
                <c:pt idx="3">
                  <c:v>0.42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0-41BC-B4A4-B46C0F6B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37.99</c:v>
                </c:pt>
                <c:pt idx="1">
                  <c:v>40.729999999999997</c:v>
                </c:pt>
                <c:pt idx="2">
                  <c:v>39.409999999999997</c:v>
                </c:pt>
                <c:pt idx="3">
                  <c:v>37.409999999999997</c:v>
                </c:pt>
                <c:pt idx="4">
                  <c:v>37.42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1-4BC9-BF13-DE9E8FA1F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54.24</c:v>
                </c:pt>
                <c:pt idx="1">
                  <c:v>55.88</c:v>
                </c:pt>
                <c:pt idx="2">
                  <c:v>55.22</c:v>
                </c:pt>
                <c:pt idx="3">
                  <c:v>54.05</c:v>
                </c:pt>
                <c:pt idx="4">
                  <c:v>54.43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21-4BC9-BF13-DE9E8FA1F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83.58</c:v>
                </c:pt>
                <c:pt idx="1">
                  <c:v>78.02</c:v>
                </c:pt>
                <c:pt idx="2">
                  <c:v>79.56</c:v>
                </c:pt>
                <c:pt idx="3">
                  <c:v>82.43</c:v>
                </c:pt>
                <c:pt idx="4">
                  <c:v>82.64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4-455F-A0A2-1EAEECEB9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81.680000000000007</c:v>
                </c:pt>
                <c:pt idx="1">
                  <c:v>80.989999999999995</c:v>
                </c:pt>
                <c:pt idx="2">
                  <c:v>80.930000000000007</c:v>
                </c:pt>
                <c:pt idx="3">
                  <c:v>80.510000000000005</c:v>
                </c:pt>
                <c:pt idx="4">
                  <c:v>79.44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4-455F-A0A2-1EAEECEB9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129.56</c:v>
                </c:pt>
                <c:pt idx="1">
                  <c:v>126.15</c:v>
                </c:pt>
                <c:pt idx="2">
                  <c:v>128.78</c:v>
                </c:pt>
                <c:pt idx="3">
                  <c:v>125.89</c:v>
                </c:pt>
                <c:pt idx="4">
                  <c:v>125.33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0-4721-83CE-966817C43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111.34</c:v>
                </c:pt>
                <c:pt idx="1">
                  <c:v>110.02</c:v>
                </c:pt>
                <c:pt idx="2">
                  <c:v>108.76</c:v>
                </c:pt>
                <c:pt idx="3">
                  <c:v>108.46</c:v>
                </c:pt>
                <c:pt idx="4">
                  <c:v>109.02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0-4721-83CE-966817C43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49.55</c:v>
                </c:pt>
                <c:pt idx="1">
                  <c:v>51.2</c:v>
                </c:pt>
                <c:pt idx="2">
                  <c:v>52.81</c:v>
                </c:pt>
                <c:pt idx="3">
                  <c:v>53.87</c:v>
                </c:pt>
                <c:pt idx="4">
                  <c:v>55.25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9-47B3-ABD0-FB799CEA0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48.14</c:v>
                </c:pt>
                <c:pt idx="1">
                  <c:v>46.61</c:v>
                </c:pt>
                <c:pt idx="2">
                  <c:v>47.97</c:v>
                </c:pt>
                <c:pt idx="3">
                  <c:v>49.12</c:v>
                </c:pt>
                <c:pt idx="4">
                  <c:v>49.39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D9-47B3-ABD0-FB799CEA0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2.29</c:v>
                </c:pt>
                <c:pt idx="1">
                  <c:v>1.53</c:v>
                </c:pt>
                <c:pt idx="2">
                  <c:v>1.82</c:v>
                </c:pt>
                <c:pt idx="3">
                  <c:v>2.21</c:v>
                </c:pt>
                <c:pt idx="4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6-4160-A0E8-BA5EB283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11.13</c:v>
                </c:pt>
                <c:pt idx="1">
                  <c:v>10.84</c:v>
                </c:pt>
                <c:pt idx="2">
                  <c:v>15.33</c:v>
                </c:pt>
                <c:pt idx="3">
                  <c:v>16.760000000000002</c:v>
                </c:pt>
                <c:pt idx="4">
                  <c:v>18.57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6-4160-A0E8-BA5EB283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E-456F-A628-FCB7529D6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10.130000000000001</c:v>
                </c:pt>
                <c:pt idx="1">
                  <c:v>7.31</c:v>
                </c:pt>
                <c:pt idx="2">
                  <c:v>7.48</c:v>
                </c:pt>
                <c:pt idx="3">
                  <c:v>11.94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E-456F-A628-FCB7529D6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345.4</c:v>
                </c:pt>
                <c:pt idx="1">
                  <c:v>413.22</c:v>
                </c:pt>
                <c:pt idx="2">
                  <c:v>550.69000000000005</c:v>
                </c:pt>
                <c:pt idx="3">
                  <c:v>482.08</c:v>
                </c:pt>
                <c:pt idx="4">
                  <c:v>495.33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6-403A-BC28-081572AA2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388.67</c:v>
                </c:pt>
                <c:pt idx="1">
                  <c:v>355.27</c:v>
                </c:pt>
                <c:pt idx="2">
                  <c:v>359.7</c:v>
                </c:pt>
                <c:pt idx="3">
                  <c:v>362.93</c:v>
                </c:pt>
                <c:pt idx="4">
                  <c:v>371.81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C6-403A-BC28-081572AA2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240.55</c:v>
                </c:pt>
                <c:pt idx="1">
                  <c:v>212.91</c:v>
                </c:pt>
                <c:pt idx="2">
                  <c:v>188.31</c:v>
                </c:pt>
                <c:pt idx="3">
                  <c:v>166.12</c:v>
                </c:pt>
                <c:pt idx="4">
                  <c:v>145.54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8-4328-8801-1C499D37C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422.5</c:v>
                </c:pt>
                <c:pt idx="1">
                  <c:v>458.27</c:v>
                </c:pt>
                <c:pt idx="2">
                  <c:v>447.01</c:v>
                </c:pt>
                <c:pt idx="3">
                  <c:v>439.05</c:v>
                </c:pt>
                <c:pt idx="4">
                  <c:v>465.85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8-4328-8801-1C499D37C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130.19</c:v>
                </c:pt>
                <c:pt idx="1">
                  <c:v>124.97</c:v>
                </c:pt>
                <c:pt idx="2">
                  <c:v>128.13999999999999</c:v>
                </c:pt>
                <c:pt idx="3">
                  <c:v>124.77</c:v>
                </c:pt>
                <c:pt idx="4">
                  <c:v>123.92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9-4B91-A0D3-9A2C38384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101.64</c:v>
                </c:pt>
                <c:pt idx="1">
                  <c:v>96.77</c:v>
                </c:pt>
                <c:pt idx="2">
                  <c:v>95.81</c:v>
                </c:pt>
                <c:pt idx="3">
                  <c:v>95.26</c:v>
                </c:pt>
                <c:pt idx="4">
                  <c:v>92.39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D9-4B91-A0D3-9A2C38384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119.67</c:v>
                </c:pt>
                <c:pt idx="1">
                  <c:v>124.99</c:v>
                </c:pt>
                <c:pt idx="2">
                  <c:v>122.08</c:v>
                </c:pt>
                <c:pt idx="3">
                  <c:v>125.72</c:v>
                </c:pt>
                <c:pt idx="4">
                  <c:v>125.38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7-45BF-837D-0E78C3D42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179.16</c:v>
                </c:pt>
                <c:pt idx="1">
                  <c:v>187.18</c:v>
                </c:pt>
                <c:pt idx="2">
                  <c:v>189.58</c:v>
                </c:pt>
                <c:pt idx="3">
                  <c:v>192.82</c:v>
                </c:pt>
                <c:pt idx="4">
                  <c:v>192.98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87-45BF-837D-0E78C3D42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16" zoomScale="106" zoomScaleNormal="106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群馬県　中之条町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A7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15553</v>
      </c>
      <c r="AM8" s="61"/>
      <c r="AN8" s="61"/>
      <c r="AO8" s="61"/>
      <c r="AP8" s="61"/>
      <c r="AQ8" s="61"/>
      <c r="AR8" s="61"/>
      <c r="AS8" s="61"/>
      <c r="AT8" s="52">
        <f>データ!$S$6</f>
        <v>439.28</v>
      </c>
      <c r="AU8" s="53"/>
      <c r="AV8" s="53"/>
      <c r="AW8" s="53"/>
      <c r="AX8" s="53"/>
      <c r="AY8" s="53"/>
      <c r="AZ8" s="53"/>
      <c r="BA8" s="53"/>
      <c r="BB8" s="54">
        <f>データ!$T$6</f>
        <v>35.409999999999997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88.79</v>
      </c>
      <c r="J10" s="53"/>
      <c r="K10" s="53"/>
      <c r="L10" s="53"/>
      <c r="M10" s="53"/>
      <c r="N10" s="53"/>
      <c r="O10" s="64"/>
      <c r="P10" s="54">
        <f>データ!$P$6</f>
        <v>72.819999999999993</v>
      </c>
      <c r="Q10" s="54"/>
      <c r="R10" s="54"/>
      <c r="S10" s="54"/>
      <c r="T10" s="54"/>
      <c r="U10" s="54"/>
      <c r="V10" s="54"/>
      <c r="W10" s="61">
        <f>データ!$Q$6</f>
        <v>3074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11218</v>
      </c>
      <c r="AM10" s="61"/>
      <c r="AN10" s="61"/>
      <c r="AO10" s="61"/>
      <c r="AP10" s="61"/>
      <c r="AQ10" s="61"/>
      <c r="AR10" s="61"/>
      <c r="AS10" s="61"/>
      <c r="AT10" s="52">
        <f>データ!$V$6</f>
        <v>9.83</v>
      </c>
      <c r="AU10" s="53"/>
      <c r="AV10" s="53"/>
      <c r="AW10" s="53"/>
      <c r="AX10" s="53"/>
      <c r="AY10" s="53"/>
      <c r="AZ10" s="53"/>
      <c r="BA10" s="53"/>
      <c r="BB10" s="54">
        <f>データ!$W$6</f>
        <v>1141.2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110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U79rkBL5mBKuUPtEr19qflyMwAaStRZeRE0QAs9dYsnDsU/3M+YNqh914fM993KiLq6lEOIr1nnTCUqNMAURdg==" saltValue="h94Y9moDJN6/0czI3NYxJ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104213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群馬県　中之条町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非設置</v>
      </c>
      <c r="N6" s="35" t="str">
        <f t="shared" si="3"/>
        <v>-</v>
      </c>
      <c r="O6" s="35">
        <f t="shared" si="3"/>
        <v>88.79</v>
      </c>
      <c r="P6" s="35">
        <f t="shared" si="3"/>
        <v>72.819999999999993</v>
      </c>
      <c r="Q6" s="35">
        <f t="shared" si="3"/>
        <v>3074</v>
      </c>
      <c r="R6" s="35">
        <f t="shared" si="3"/>
        <v>15553</v>
      </c>
      <c r="S6" s="35">
        <f t="shared" si="3"/>
        <v>439.28</v>
      </c>
      <c r="T6" s="35">
        <f t="shared" si="3"/>
        <v>35.409999999999997</v>
      </c>
      <c r="U6" s="35">
        <f t="shared" si="3"/>
        <v>11218</v>
      </c>
      <c r="V6" s="35">
        <f t="shared" si="3"/>
        <v>9.83</v>
      </c>
      <c r="W6" s="35">
        <f t="shared" si="3"/>
        <v>1141.2</v>
      </c>
      <c r="X6" s="36">
        <f>IF(X7="",NA(),X7)</f>
        <v>129.56</v>
      </c>
      <c r="Y6" s="36">
        <f t="shared" ref="Y6:AG6" si="4">IF(Y7="",NA(),Y7)</f>
        <v>126.15</v>
      </c>
      <c r="Z6" s="36">
        <f t="shared" si="4"/>
        <v>128.78</v>
      </c>
      <c r="AA6" s="36">
        <f t="shared" si="4"/>
        <v>125.89</v>
      </c>
      <c r="AB6" s="36">
        <f t="shared" si="4"/>
        <v>125.33</v>
      </c>
      <c r="AC6" s="36">
        <f t="shared" si="4"/>
        <v>111.34</v>
      </c>
      <c r="AD6" s="36">
        <f t="shared" si="4"/>
        <v>110.02</v>
      </c>
      <c r="AE6" s="36">
        <f t="shared" si="4"/>
        <v>108.76</v>
      </c>
      <c r="AF6" s="36">
        <f t="shared" si="4"/>
        <v>108.46</v>
      </c>
      <c r="AG6" s="36">
        <f t="shared" si="4"/>
        <v>109.02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10.130000000000001</v>
      </c>
      <c r="AO6" s="36">
        <f t="shared" si="5"/>
        <v>7.31</v>
      </c>
      <c r="AP6" s="36">
        <f t="shared" si="5"/>
        <v>7.48</v>
      </c>
      <c r="AQ6" s="36">
        <f t="shared" si="5"/>
        <v>11.94</v>
      </c>
      <c r="AR6" s="36">
        <f t="shared" si="5"/>
        <v>11</v>
      </c>
      <c r="AS6" s="35" t="str">
        <f>IF(AS7="","",IF(AS7="-","【-】","【"&amp;SUBSTITUTE(TEXT(AS7,"#,##0.00"),"-","△")&amp;"】"))</f>
        <v>【1.15】</v>
      </c>
      <c r="AT6" s="36">
        <f>IF(AT7="",NA(),AT7)</f>
        <v>345.4</v>
      </c>
      <c r="AU6" s="36">
        <f t="shared" ref="AU6:BC6" si="6">IF(AU7="",NA(),AU7)</f>
        <v>413.22</v>
      </c>
      <c r="AV6" s="36">
        <f t="shared" si="6"/>
        <v>550.69000000000005</v>
      </c>
      <c r="AW6" s="36">
        <f t="shared" si="6"/>
        <v>482.08</v>
      </c>
      <c r="AX6" s="36">
        <f t="shared" si="6"/>
        <v>495.33</v>
      </c>
      <c r="AY6" s="36">
        <f t="shared" si="6"/>
        <v>388.67</v>
      </c>
      <c r="AZ6" s="36">
        <f t="shared" si="6"/>
        <v>355.27</v>
      </c>
      <c r="BA6" s="36">
        <f t="shared" si="6"/>
        <v>359.7</v>
      </c>
      <c r="BB6" s="36">
        <f t="shared" si="6"/>
        <v>362.93</v>
      </c>
      <c r="BC6" s="36">
        <f t="shared" si="6"/>
        <v>371.81</v>
      </c>
      <c r="BD6" s="35" t="str">
        <f>IF(BD7="","",IF(BD7="-","【-】","【"&amp;SUBSTITUTE(TEXT(BD7,"#,##0.00"),"-","△")&amp;"】"))</f>
        <v>【260.31】</v>
      </c>
      <c r="BE6" s="36">
        <f>IF(BE7="",NA(),BE7)</f>
        <v>240.55</v>
      </c>
      <c r="BF6" s="36">
        <f t="shared" ref="BF6:BN6" si="7">IF(BF7="",NA(),BF7)</f>
        <v>212.91</v>
      </c>
      <c r="BG6" s="36">
        <f t="shared" si="7"/>
        <v>188.31</v>
      </c>
      <c r="BH6" s="36">
        <f t="shared" si="7"/>
        <v>166.12</v>
      </c>
      <c r="BI6" s="36">
        <f t="shared" si="7"/>
        <v>145.54</v>
      </c>
      <c r="BJ6" s="36">
        <f t="shared" si="7"/>
        <v>422.5</v>
      </c>
      <c r="BK6" s="36">
        <f t="shared" si="7"/>
        <v>458.27</v>
      </c>
      <c r="BL6" s="36">
        <f t="shared" si="7"/>
        <v>447.01</v>
      </c>
      <c r="BM6" s="36">
        <f t="shared" si="7"/>
        <v>439.05</v>
      </c>
      <c r="BN6" s="36">
        <f t="shared" si="7"/>
        <v>465.85</v>
      </c>
      <c r="BO6" s="35" t="str">
        <f>IF(BO7="","",IF(BO7="-","【-】","【"&amp;SUBSTITUTE(TEXT(BO7,"#,##0.00"),"-","△")&amp;"】"))</f>
        <v>【275.67】</v>
      </c>
      <c r="BP6" s="36">
        <f>IF(BP7="",NA(),BP7)</f>
        <v>130.19</v>
      </c>
      <c r="BQ6" s="36">
        <f t="shared" ref="BQ6:BY6" si="8">IF(BQ7="",NA(),BQ7)</f>
        <v>124.97</v>
      </c>
      <c r="BR6" s="36">
        <f t="shared" si="8"/>
        <v>128.13999999999999</v>
      </c>
      <c r="BS6" s="36">
        <f t="shared" si="8"/>
        <v>124.77</v>
      </c>
      <c r="BT6" s="36">
        <f t="shared" si="8"/>
        <v>123.92</v>
      </c>
      <c r="BU6" s="36">
        <f t="shared" si="8"/>
        <v>101.64</v>
      </c>
      <c r="BV6" s="36">
        <f t="shared" si="8"/>
        <v>96.77</v>
      </c>
      <c r="BW6" s="36">
        <f t="shared" si="8"/>
        <v>95.81</v>
      </c>
      <c r="BX6" s="36">
        <f t="shared" si="8"/>
        <v>95.26</v>
      </c>
      <c r="BY6" s="36">
        <f t="shared" si="8"/>
        <v>92.39</v>
      </c>
      <c r="BZ6" s="35" t="str">
        <f>IF(BZ7="","",IF(BZ7="-","【-】","【"&amp;SUBSTITUTE(TEXT(BZ7,"#,##0.00"),"-","△")&amp;"】"))</f>
        <v>【100.05】</v>
      </c>
      <c r="CA6" s="36">
        <f>IF(CA7="",NA(),CA7)</f>
        <v>119.67</v>
      </c>
      <c r="CB6" s="36">
        <f t="shared" ref="CB6:CJ6" si="9">IF(CB7="",NA(),CB7)</f>
        <v>124.99</v>
      </c>
      <c r="CC6" s="36">
        <f t="shared" si="9"/>
        <v>122.08</v>
      </c>
      <c r="CD6" s="36">
        <f t="shared" si="9"/>
        <v>125.72</v>
      </c>
      <c r="CE6" s="36">
        <f t="shared" si="9"/>
        <v>125.38</v>
      </c>
      <c r="CF6" s="36">
        <f t="shared" si="9"/>
        <v>179.16</v>
      </c>
      <c r="CG6" s="36">
        <f t="shared" si="9"/>
        <v>187.18</v>
      </c>
      <c r="CH6" s="36">
        <f t="shared" si="9"/>
        <v>189.58</v>
      </c>
      <c r="CI6" s="36">
        <f t="shared" si="9"/>
        <v>192.82</v>
      </c>
      <c r="CJ6" s="36">
        <f t="shared" si="9"/>
        <v>192.98</v>
      </c>
      <c r="CK6" s="35" t="str">
        <f>IF(CK7="","",IF(CK7="-","【-】","【"&amp;SUBSTITUTE(TEXT(CK7,"#,##0.00"),"-","△")&amp;"】"))</f>
        <v>【166.40】</v>
      </c>
      <c r="CL6" s="36">
        <f>IF(CL7="",NA(),CL7)</f>
        <v>37.99</v>
      </c>
      <c r="CM6" s="36">
        <f t="shared" ref="CM6:CU6" si="10">IF(CM7="",NA(),CM7)</f>
        <v>40.729999999999997</v>
      </c>
      <c r="CN6" s="36">
        <f t="shared" si="10"/>
        <v>39.409999999999997</v>
      </c>
      <c r="CO6" s="36">
        <f t="shared" si="10"/>
        <v>37.409999999999997</v>
      </c>
      <c r="CP6" s="36">
        <f t="shared" si="10"/>
        <v>37.42</v>
      </c>
      <c r="CQ6" s="36">
        <f t="shared" si="10"/>
        <v>54.24</v>
      </c>
      <c r="CR6" s="36">
        <f t="shared" si="10"/>
        <v>55.88</v>
      </c>
      <c r="CS6" s="36">
        <f t="shared" si="10"/>
        <v>55.22</v>
      </c>
      <c r="CT6" s="36">
        <f t="shared" si="10"/>
        <v>54.05</v>
      </c>
      <c r="CU6" s="36">
        <f t="shared" si="10"/>
        <v>54.43</v>
      </c>
      <c r="CV6" s="35" t="str">
        <f>IF(CV7="","",IF(CV7="-","【-】","【"&amp;SUBSTITUTE(TEXT(CV7,"#,##0.00"),"-","△")&amp;"】"))</f>
        <v>【60.69】</v>
      </c>
      <c r="CW6" s="36">
        <f>IF(CW7="",NA(),CW7)</f>
        <v>83.58</v>
      </c>
      <c r="CX6" s="36">
        <f t="shared" ref="CX6:DF6" si="11">IF(CX7="",NA(),CX7)</f>
        <v>78.02</v>
      </c>
      <c r="CY6" s="36">
        <f t="shared" si="11"/>
        <v>79.56</v>
      </c>
      <c r="CZ6" s="36">
        <f t="shared" si="11"/>
        <v>82.43</v>
      </c>
      <c r="DA6" s="36">
        <f t="shared" si="11"/>
        <v>82.64</v>
      </c>
      <c r="DB6" s="36">
        <f t="shared" si="11"/>
        <v>81.680000000000007</v>
      </c>
      <c r="DC6" s="36">
        <f t="shared" si="11"/>
        <v>80.989999999999995</v>
      </c>
      <c r="DD6" s="36">
        <f t="shared" si="11"/>
        <v>80.930000000000007</v>
      </c>
      <c r="DE6" s="36">
        <f t="shared" si="11"/>
        <v>80.510000000000005</v>
      </c>
      <c r="DF6" s="36">
        <f t="shared" si="11"/>
        <v>79.44</v>
      </c>
      <c r="DG6" s="35" t="str">
        <f>IF(DG7="","",IF(DG7="-","【-】","【"&amp;SUBSTITUTE(TEXT(DG7,"#,##0.00"),"-","△")&amp;"】"))</f>
        <v>【89.82】</v>
      </c>
      <c r="DH6" s="36">
        <f>IF(DH7="",NA(),DH7)</f>
        <v>49.55</v>
      </c>
      <c r="DI6" s="36">
        <f t="shared" ref="DI6:DQ6" si="12">IF(DI7="",NA(),DI7)</f>
        <v>51.2</v>
      </c>
      <c r="DJ6" s="36">
        <f t="shared" si="12"/>
        <v>52.81</v>
      </c>
      <c r="DK6" s="36">
        <f t="shared" si="12"/>
        <v>53.87</v>
      </c>
      <c r="DL6" s="36">
        <f t="shared" si="12"/>
        <v>55.25</v>
      </c>
      <c r="DM6" s="36">
        <f t="shared" si="12"/>
        <v>48.14</v>
      </c>
      <c r="DN6" s="36">
        <f t="shared" si="12"/>
        <v>46.61</v>
      </c>
      <c r="DO6" s="36">
        <f t="shared" si="12"/>
        <v>47.97</v>
      </c>
      <c r="DP6" s="36">
        <f t="shared" si="12"/>
        <v>49.12</v>
      </c>
      <c r="DQ6" s="36">
        <f t="shared" si="12"/>
        <v>49.39</v>
      </c>
      <c r="DR6" s="35" t="str">
        <f>IF(DR7="","",IF(DR7="-","【-】","【"&amp;SUBSTITUTE(TEXT(DR7,"#,##0.00"),"-","△")&amp;"】"))</f>
        <v>【50.19】</v>
      </c>
      <c r="DS6" s="36">
        <f>IF(DS7="",NA(),DS7)</f>
        <v>2.29</v>
      </c>
      <c r="DT6" s="36">
        <f t="shared" ref="DT6:EB6" si="13">IF(DT7="",NA(),DT7)</f>
        <v>1.53</v>
      </c>
      <c r="DU6" s="36">
        <f t="shared" si="13"/>
        <v>1.82</v>
      </c>
      <c r="DV6" s="36">
        <f t="shared" si="13"/>
        <v>2.21</v>
      </c>
      <c r="DW6" s="36">
        <f t="shared" si="13"/>
        <v>2.63</v>
      </c>
      <c r="DX6" s="36">
        <f t="shared" si="13"/>
        <v>11.13</v>
      </c>
      <c r="DY6" s="36">
        <f t="shared" si="13"/>
        <v>10.84</v>
      </c>
      <c r="DZ6" s="36">
        <f t="shared" si="13"/>
        <v>15.33</v>
      </c>
      <c r="EA6" s="36">
        <f t="shared" si="13"/>
        <v>16.760000000000002</v>
      </c>
      <c r="EB6" s="36">
        <f t="shared" si="13"/>
        <v>18.57</v>
      </c>
      <c r="EC6" s="35" t="str">
        <f>IF(EC7="","",IF(EC7="-","【-】","【"&amp;SUBSTITUTE(TEXT(EC7,"#,##0.00"),"-","△")&amp;"】"))</f>
        <v>【20.63】</v>
      </c>
      <c r="ED6" s="35">
        <f>IF(ED7="",NA(),ED7)</f>
        <v>0</v>
      </c>
      <c r="EE6" s="36">
        <f t="shared" ref="EE6:EM6" si="14">IF(EE7="",NA(),EE7)</f>
        <v>0.26</v>
      </c>
      <c r="EF6" s="36">
        <f t="shared" si="14"/>
        <v>0.05</v>
      </c>
      <c r="EG6" s="36">
        <f t="shared" si="14"/>
        <v>0.31</v>
      </c>
      <c r="EH6" s="36">
        <f t="shared" si="14"/>
        <v>0.45</v>
      </c>
      <c r="EI6" s="36">
        <f t="shared" si="14"/>
        <v>0.47</v>
      </c>
      <c r="EJ6" s="36">
        <f t="shared" si="14"/>
        <v>0.39</v>
      </c>
      <c r="EK6" s="36">
        <f t="shared" si="14"/>
        <v>0.43</v>
      </c>
      <c r="EL6" s="36">
        <f t="shared" si="14"/>
        <v>0.42</v>
      </c>
      <c r="EM6" s="36">
        <f t="shared" si="14"/>
        <v>0.44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104213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88.79</v>
      </c>
      <c r="P7" s="39">
        <v>72.819999999999993</v>
      </c>
      <c r="Q7" s="39">
        <v>3074</v>
      </c>
      <c r="R7" s="39">
        <v>15553</v>
      </c>
      <c r="S7" s="39">
        <v>439.28</v>
      </c>
      <c r="T7" s="39">
        <v>35.409999999999997</v>
      </c>
      <c r="U7" s="39">
        <v>11218</v>
      </c>
      <c r="V7" s="39">
        <v>9.83</v>
      </c>
      <c r="W7" s="39">
        <v>1141.2</v>
      </c>
      <c r="X7" s="39">
        <v>129.56</v>
      </c>
      <c r="Y7" s="39">
        <v>126.15</v>
      </c>
      <c r="Z7" s="39">
        <v>128.78</v>
      </c>
      <c r="AA7" s="39">
        <v>125.89</v>
      </c>
      <c r="AB7" s="39">
        <v>125.33</v>
      </c>
      <c r="AC7" s="39">
        <v>111.34</v>
      </c>
      <c r="AD7" s="39">
        <v>110.02</v>
      </c>
      <c r="AE7" s="39">
        <v>108.76</v>
      </c>
      <c r="AF7" s="39">
        <v>108.46</v>
      </c>
      <c r="AG7" s="39">
        <v>109.02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10.130000000000001</v>
      </c>
      <c r="AO7" s="39">
        <v>7.31</v>
      </c>
      <c r="AP7" s="39">
        <v>7.48</v>
      </c>
      <c r="AQ7" s="39">
        <v>11.94</v>
      </c>
      <c r="AR7" s="39">
        <v>11</v>
      </c>
      <c r="AS7" s="39">
        <v>1.1499999999999999</v>
      </c>
      <c r="AT7" s="39">
        <v>345.4</v>
      </c>
      <c r="AU7" s="39">
        <v>413.22</v>
      </c>
      <c r="AV7" s="39">
        <v>550.69000000000005</v>
      </c>
      <c r="AW7" s="39">
        <v>482.08</v>
      </c>
      <c r="AX7" s="39">
        <v>495.33</v>
      </c>
      <c r="AY7" s="39">
        <v>388.67</v>
      </c>
      <c r="AZ7" s="39">
        <v>355.27</v>
      </c>
      <c r="BA7" s="39">
        <v>359.7</v>
      </c>
      <c r="BB7" s="39">
        <v>362.93</v>
      </c>
      <c r="BC7" s="39">
        <v>371.81</v>
      </c>
      <c r="BD7" s="39">
        <v>260.31</v>
      </c>
      <c r="BE7" s="39">
        <v>240.55</v>
      </c>
      <c r="BF7" s="39">
        <v>212.91</v>
      </c>
      <c r="BG7" s="39">
        <v>188.31</v>
      </c>
      <c r="BH7" s="39">
        <v>166.12</v>
      </c>
      <c r="BI7" s="39">
        <v>145.54</v>
      </c>
      <c r="BJ7" s="39">
        <v>422.5</v>
      </c>
      <c r="BK7" s="39">
        <v>458.27</v>
      </c>
      <c r="BL7" s="39">
        <v>447.01</v>
      </c>
      <c r="BM7" s="39">
        <v>439.05</v>
      </c>
      <c r="BN7" s="39">
        <v>465.85</v>
      </c>
      <c r="BO7" s="39">
        <v>275.67</v>
      </c>
      <c r="BP7" s="39">
        <v>130.19</v>
      </c>
      <c r="BQ7" s="39">
        <v>124.97</v>
      </c>
      <c r="BR7" s="39">
        <v>128.13999999999999</v>
      </c>
      <c r="BS7" s="39">
        <v>124.77</v>
      </c>
      <c r="BT7" s="39">
        <v>123.92</v>
      </c>
      <c r="BU7" s="39">
        <v>101.64</v>
      </c>
      <c r="BV7" s="39">
        <v>96.77</v>
      </c>
      <c r="BW7" s="39">
        <v>95.81</v>
      </c>
      <c r="BX7" s="39">
        <v>95.26</v>
      </c>
      <c r="BY7" s="39">
        <v>92.39</v>
      </c>
      <c r="BZ7" s="39">
        <v>100.05</v>
      </c>
      <c r="CA7" s="39">
        <v>119.67</v>
      </c>
      <c r="CB7" s="39">
        <v>124.99</v>
      </c>
      <c r="CC7" s="39">
        <v>122.08</v>
      </c>
      <c r="CD7" s="39">
        <v>125.72</v>
      </c>
      <c r="CE7" s="39">
        <v>125.38</v>
      </c>
      <c r="CF7" s="39">
        <v>179.16</v>
      </c>
      <c r="CG7" s="39">
        <v>187.18</v>
      </c>
      <c r="CH7" s="39">
        <v>189.58</v>
      </c>
      <c r="CI7" s="39">
        <v>192.82</v>
      </c>
      <c r="CJ7" s="39">
        <v>192.98</v>
      </c>
      <c r="CK7" s="39">
        <v>166.4</v>
      </c>
      <c r="CL7" s="39">
        <v>37.99</v>
      </c>
      <c r="CM7" s="39">
        <v>40.729999999999997</v>
      </c>
      <c r="CN7" s="39">
        <v>39.409999999999997</v>
      </c>
      <c r="CO7" s="39">
        <v>37.409999999999997</v>
      </c>
      <c r="CP7" s="39">
        <v>37.42</v>
      </c>
      <c r="CQ7" s="39">
        <v>54.24</v>
      </c>
      <c r="CR7" s="39">
        <v>55.88</v>
      </c>
      <c r="CS7" s="39">
        <v>55.22</v>
      </c>
      <c r="CT7" s="39">
        <v>54.05</v>
      </c>
      <c r="CU7" s="39">
        <v>54.43</v>
      </c>
      <c r="CV7" s="39">
        <v>60.69</v>
      </c>
      <c r="CW7" s="39">
        <v>83.58</v>
      </c>
      <c r="CX7" s="39">
        <v>78.02</v>
      </c>
      <c r="CY7" s="39">
        <v>79.56</v>
      </c>
      <c r="CZ7" s="39">
        <v>82.43</v>
      </c>
      <c r="DA7" s="39">
        <v>82.64</v>
      </c>
      <c r="DB7" s="39">
        <v>81.680000000000007</v>
      </c>
      <c r="DC7" s="39">
        <v>80.989999999999995</v>
      </c>
      <c r="DD7" s="39">
        <v>80.930000000000007</v>
      </c>
      <c r="DE7" s="39">
        <v>80.510000000000005</v>
      </c>
      <c r="DF7" s="39">
        <v>79.44</v>
      </c>
      <c r="DG7" s="39">
        <v>89.82</v>
      </c>
      <c r="DH7" s="39">
        <v>49.55</v>
      </c>
      <c r="DI7" s="39">
        <v>51.2</v>
      </c>
      <c r="DJ7" s="39">
        <v>52.81</v>
      </c>
      <c r="DK7" s="39">
        <v>53.87</v>
      </c>
      <c r="DL7" s="39">
        <v>55.25</v>
      </c>
      <c r="DM7" s="39">
        <v>48.14</v>
      </c>
      <c r="DN7" s="39">
        <v>46.61</v>
      </c>
      <c r="DO7" s="39">
        <v>47.97</v>
      </c>
      <c r="DP7" s="39">
        <v>49.12</v>
      </c>
      <c r="DQ7" s="39">
        <v>49.39</v>
      </c>
      <c r="DR7" s="39">
        <v>50.19</v>
      </c>
      <c r="DS7" s="39">
        <v>2.29</v>
      </c>
      <c r="DT7" s="39">
        <v>1.53</v>
      </c>
      <c r="DU7" s="39">
        <v>1.82</v>
      </c>
      <c r="DV7" s="39">
        <v>2.21</v>
      </c>
      <c r="DW7" s="39">
        <v>2.63</v>
      </c>
      <c r="DX7" s="39">
        <v>11.13</v>
      </c>
      <c r="DY7" s="39">
        <v>10.84</v>
      </c>
      <c r="DZ7" s="39">
        <v>15.33</v>
      </c>
      <c r="EA7" s="39">
        <v>16.760000000000002</v>
      </c>
      <c r="EB7" s="39">
        <v>18.57</v>
      </c>
      <c r="EC7" s="39">
        <v>20.63</v>
      </c>
      <c r="ED7" s="39">
        <v>0</v>
      </c>
      <c r="EE7" s="39">
        <v>0.26</v>
      </c>
      <c r="EF7" s="39">
        <v>0.05</v>
      </c>
      <c r="EG7" s="39">
        <v>0.31</v>
      </c>
      <c r="EH7" s="39">
        <v>0.45</v>
      </c>
      <c r="EI7" s="39">
        <v>0.47</v>
      </c>
      <c r="EJ7" s="39">
        <v>0.39</v>
      </c>
      <c r="EK7" s="39">
        <v>0.43</v>
      </c>
      <c r="EL7" s="39">
        <v>0.42</v>
      </c>
      <c r="EM7" s="39">
        <v>0.44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2022-02-22T02:56:21Z</cp:lastPrinted>
  <dcterms:created xsi:type="dcterms:W3CDTF">2021-12-03T06:46:05Z</dcterms:created>
  <dcterms:modified xsi:type="dcterms:W3CDTF">2022-02-22T02:56:58Z</dcterms:modified>
  <cp:category/>
</cp:coreProperties>
</file>