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Z:\庶務係\【総務係】\令和０３年度\【メール】\【1・26〆切】【県市町村課：依頼】公営企業に係る経営比較分析表（令和２年度決算）の分析等について\提出ファイル\県で修正\"/>
    </mc:Choice>
  </mc:AlternateContent>
  <workbookProtection workbookAlgorithmName="SHA-512" workbookHashValue="CMLOEdYCE0L5tnObrbJpFSvY6CO8zxhvi37Lr4W0dSzyvc1swARsk39hPNellFju90Af2CLZ4avOYWFLks0aGw==" workbookSaltValue="x7aMGVrmslHKImb7jczU+g==" workbookSpinCount="100000" lockStructure="1"/>
  <bookViews>
    <workbookView xWindow="0" yWindow="0" windowWidth="19200" windowHeight="1099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P6" i="5"/>
  <c r="P10" i="4" s="1"/>
  <c r="O6" i="5"/>
  <c r="N6" i="5"/>
  <c r="M6" i="5"/>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H86" i="4"/>
  <c r="E86" i="4"/>
  <c r="AL10" i="4"/>
  <c r="AD10" i="4"/>
  <c r="W10" i="4"/>
  <c r="I10" i="4"/>
  <c r="B10" i="4"/>
  <c r="AL8" i="4"/>
  <c r="AD8" i="4"/>
  <c r="P8" i="4"/>
</calcChain>
</file>

<file path=xl/sharedStrings.xml><?xml version="1.0" encoding="utf-8"?>
<sst xmlns="http://schemas.openxmlformats.org/spreadsheetml/2006/main" count="247" uniqueCount="121">
  <si>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</si>
  <si>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</si>
  <si>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</si>
  <si>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</si>
  <si>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</si>
  <si>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</si>
  <si>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</si>
  <si>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</si>
  <si>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</si>
  <si>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</si>
  <si>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</si>
  <si>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</si>
  <si>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</si>
  <si>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</si>
  <si>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</si>
  <si>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</si>
  <si>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</si>
  <si>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</si>
  <si>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</si>
  <si>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</si>
  <si>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</si>
  <si>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</si>
  <si>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</si>
  <si>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</si>
  <si>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</si>
  <si>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</si>
  <si>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</si>
  <si>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</si>
  <si>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</si>
  <si>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</si>
  <si>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</si>
  <si>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</si>
  <si>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</si>
  <si>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</si>
  <si>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</si>
  <si>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</si>
  <si>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</si>
  <si>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</si>
  <si>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</si>
  <si>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</si>
  <si>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</si>
  <si>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</si>
  <si>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</si>
  <si>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</si>
  <si>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</si>
  <si>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</si>
  <si>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</si>
  <si>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</si>
  <si>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</si>
  <si>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</si>
  <si>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</si>
  <si>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</si>
  <si>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</si>
  <si>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</si>
  <si>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</si>
  <si>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</si>
  <si>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</si>
  <si>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</si>
  <si>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</si>
  <si>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</si>
  <si>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</si>
  <si>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</si>
  <si>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</si>
  <si>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</si>
  <si>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</si>
  <si>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</si>
  <si>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</si>
  <si>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</si>
  <si>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</si>
  <si>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</si>
  <si>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</si>
  <si>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</si>
  <si>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</si>
  <si>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</si>
  <si>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</si>
  <si>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</si>
  <si>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</si>
  <si>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</si>
  <si>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</si>
  <si>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</si>
  <si>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</si>
  <si>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</si>
  <si>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</si>
  <si>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</si>
  <si>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</si>
  <si>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</si>
  <si>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</si>
  <si>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</si>
  <si>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</si>
  <si>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</si>
  <si>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</si>
  <si>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</si>
  <si>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</si>
  <si>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</si>
  <si>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</si>
  <si>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</si>
  <si>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</si>
  <si>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</si>
  <si>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中之条町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</si>
  <si>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</si>
  <si>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</si>
  <si>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</si>
  <si>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</si>
  <si>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</si>
  <si>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</si>
  <si>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</si>
  <si>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</si>
  <si>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</si>
  <si>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</si>
  <si>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</si>
  <si>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</si>
  <si>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</si>
  <si>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</si>
  <si>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</si>
  <si>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</si>
  <si>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</si>
  <si>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</si>
  <si>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</si>
  <si>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平成７年度から事業を開始し、令和２年度で２６年が経過した。
　浄化槽本体の修繕は何基か行ったが、布設替えを行う必要がある状況ではない。
　今後、老朽化が進めば計画的に布設替えを行っていく必要がある。</t>
    <rPh sb="15" eb="17">
      <t>レ</t>
    </rPh>
    <phoneticPr fontId="4"/>
  </si>
  <si>
    <t>　維持管理費等の効率化を図りつつ使用料の改定を視野に入れ経営改善していく必要がある。
　公営企業会計の適用については、令和５年度から予定している。</t>
    <phoneticPr fontId="4"/>
  </si>
  <si>
    <r>
      <t>①収益的収支比率
　一般会計からの繰入金に依存している状況。
④企業債残高対事業規模比率
　企業債の償還金は１００％一般会計からの繰入金に依存している状況。</t>
    </r>
    <r>
      <rPr>
        <sz val="11"/>
        <color theme="1"/>
        <rFont val="ＭＳ ゴシック"/>
        <family val="3"/>
        <charset val="128"/>
      </rPr>
      <t xml:space="preserve">
⑤経費回収率
　使用料で回収すべき経費を賄えていない状況。
⑥汚水処理原価
　修繕料が増加しているため増加傾向である。
⑦施設利用率
　施設利用率は、横ばいである。
⑧水洗化率
　水洗便所の整備が進み１００％の値である。
現状・課題のコメント
　水洗化率は１００％の値ではあるが、</t>
    </r>
    <r>
      <rPr>
        <sz val="11"/>
        <rFont val="ＭＳ ゴシック"/>
        <family val="3"/>
        <charset val="128"/>
      </rPr>
      <t>汚水処</t>
    </r>
    <r>
      <rPr>
        <sz val="11"/>
        <color theme="1"/>
        <rFont val="ＭＳ ゴシック"/>
        <family val="3"/>
        <charset val="128"/>
      </rPr>
      <t>理人口の減少等により使用料の増加は見込まれないので一般会計からの繰入金に依存している状況</t>
    </r>
    <r>
      <rPr>
        <sz val="11"/>
        <color theme="1"/>
        <rFont val="ＭＳ ゴシック"/>
        <family val="3"/>
        <charset val="128"/>
      </rPr>
      <t xml:space="preserve">
　維持管理費等の効率化を図りつつ使用料の改定を視野に入れ経営改善していく必要がある。</t>
    </r>
    <rPh sb="122" eb="124">
      <t>ゾウカ</t>
    </rPh>
    <rPh sb="130" eb="132">
      <t>ゾウカ</t>
    </rPh>
    <rPh sb="132" eb="134">
      <t>ケイコウ</t>
    </rPh>
    <rPh sb="147" eb="149">
      <t>シセツ</t>
    </rPh>
    <rPh sb="149" eb="152">
      <t>リヨウリツ</t>
    </rPh>
    <rPh sb="220" eb="222">
      <t>オスイ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</si>
</sst>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BD-4D93-8FD8-2C9B4ED60D7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9BD-4D93-8FD8-2C9B4ED60D7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45.95</c:v>
                </c:pt>
                <c:pt idx="1">
                  <c:v>40.54</c:v>
                </c:pt>
                <c:pt idx="2">
                  <c:v>40.54</c:v>
                </c:pt>
                <c:pt idx="3">
                  <c:v>43.24</c:v>
                </c:pt>
                <c:pt idx="4">
                  <c:v>43.24</c:v>
                </c:pt>
              </c:numCache>
            </c:numRef>
          </c:val>
          <c:extLst>
            <c:ext xmlns:c16="http://schemas.microsoft.com/office/drawing/2014/chart" uri="{C3380CC4-5D6E-409C-BE32-E72D297353CC}">
              <c16:uniqueId val="{00000000-2317-486A-818B-E7162DEE10B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132.99</c:v>
                </c:pt>
                <c:pt idx="1">
                  <c:v>51.71</c:v>
                </c:pt>
                <c:pt idx="2">
                  <c:v>50.56</c:v>
                </c:pt>
                <c:pt idx="3">
                  <c:v>47.35</c:v>
                </c:pt>
                <c:pt idx="4">
                  <c:v>46.36</c:v>
                </c:pt>
              </c:numCache>
            </c:numRef>
          </c:val>
          <c:smooth val="0"/>
          <c:extLst>
            <c:ext xmlns:c16="http://schemas.microsoft.com/office/drawing/2014/chart" uri="{C3380CC4-5D6E-409C-BE32-E72D297353CC}">
              <c16:uniqueId val="{00000001-2317-486A-818B-E7162DEE10B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D44-451A-9E63-915D8F5A845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82.94</c:v>
                </c:pt>
                <c:pt idx="1">
                  <c:v>82.91</c:v>
                </c:pt>
                <c:pt idx="2">
                  <c:v>83.85</c:v>
                </c:pt>
                <c:pt idx="3">
                  <c:v>81.209999999999994</c:v>
                </c:pt>
                <c:pt idx="4">
                  <c:v>83.08</c:v>
                </c:pt>
              </c:numCache>
            </c:numRef>
          </c:val>
          <c:smooth val="0"/>
          <c:extLst>
            <c:ext xmlns:c16="http://schemas.microsoft.com/office/drawing/2014/chart" uri="{C3380CC4-5D6E-409C-BE32-E72D297353CC}">
              <c16:uniqueId val="{00000001-3D44-451A-9E63-915D8F5A845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67.290000000000006</c:v>
                </c:pt>
                <c:pt idx="1">
                  <c:v>84.6</c:v>
                </c:pt>
                <c:pt idx="2">
                  <c:v>87.78</c:v>
                </c:pt>
                <c:pt idx="3">
                  <c:v>72.709999999999994</c:v>
                </c:pt>
                <c:pt idx="4">
                  <c:v>70.39</c:v>
                </c:pt>
              </c:numCache>
            </c:numRef>
          </c:val>
          <c:extLst>
            <c:ext xmlns:c16="http://schemas.microsoft.com/office/drawing/2014/chart" uri="{C3380CC4-5D6E-409C-BE32-E72D297353CC}">
              <c16:uniqueId val="{00000000-5180-4FBD-A375-4425862FB8D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80-4FBD-A375-4425862FB8D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73-4AE3-B96B-4BAB55CB6AF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73-4AE3-B96B-4BAB55CB6AF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F8-4626-98D3-D7711FFE51F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F8-4626-98D3-D7711FFE51F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D5-4DC8-8EEC-74506D0F1F6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D5-4DC8-8EEC-74506D0F1F6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37-4EB1-BFCB-19BA1D39B7F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37-4EB1-BFCB-19BA1D39B7F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formatCode="#,##0.00;&quot;△&quot;#,##0.00;&quot;-&quot;">
                  <c:v>53.66</c:v>
                </c:pt>
                <c:pt idx="3">
                  <c:v>0</c:v>
                </c:pt>
                <c:pt idx="4">
                  <c:v>0</c:v>
                </c:pt>
              </c:numCache>
            </c:numRef>
          </c:val>
          <c:extLst>
            <c:ext xmlns:c16="http://schemas.microsoft.com/office/drawing/2014/chart" uri="{C3380CC4-5D6E-409C-BE32-E72D297353CC}">
              <c16:uniqueId val="{00000000-F1E2-4230-94D4-8CF6643EDC2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566.35</c:v>
                </c:pt>
                <c:pt idx="1">
                  <c:v>888.8</c:v>
                </c:pt>
                <c:pt idx="2">
                  <c:v>855.65</c:v>
                </c:pt>
                <c:pt idx="3">
                  <c:v>862.99</c:v>
                </c:pt>
                <c:pt idx="4">
                  <c:v>782.91</c:v>
                </c:pt>
              </c:numCache>
            </c:numRef>
          </c:val>
          <c:smooth val="0"/>
          <c:extLst>
            <c:ext xmlns:c16="http://schemas.microsoft.com/office/drawing/2014/chart" uri="{C3380CC4-5D6E-409C-BE32-E72D297353CC}">
              <c16:uniqueId val="{00000001-F1E2-4230-94D4-8CF6643EDC2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56.12</c:v>
                </c:pt>
                <c:pt idx="1">
                  <c:v>52.86</c:v>
                </c:pt>
                <c:pt idx="2">
                  <c:v>50.58</c:v>
                </c:pt>
                <c:pt idx="3">
                  <c:v>45.31</c:v>
                </c:pt>
                <c:pt idx="4">
                  <c:v>43.82</c:v>
                </c:pt>
              </c:numCache>
            </c:numRef>
          </c:val>
          <c:extLst>
            <c:ext xmlns:c16="http://schemas.microsoft.com/office/drawing/2014/chart" uri="{C3380CC4-5D6E-409C-BE32-E72D297353CC}">
              <c16:uniqueId val="{00000000-9656-459A-8036-D3ED09B2DA3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52.27</c:v>
                </c:pt>
                <c:pt idx="1">
                  <c:v>52.55</c:v>
                </c:pt>
                <c:pt idx="2">
                  <c:v>52.23</c:v>
                </c:pt>
                <c:pt idx="3">
                  <c:v>50.06</c:v>
                </c:pt>
                <c:pt idx="4">
                  <c:v>49.38</c:v>
                </c:pt>
              </c:numCache>
            </c:numRef>
          </c:val>
          <c:smooth val="0"/>
          <c:extLst>
            <c:ext xmlns:c16="http://schemas.microsoft.com/office/drawing/2014/chart" uri="{C3380CC4-5D6E-409C-BE32-E72D297353CC}">
              <c16:uniqueId val="{00000001-9656-459A-8036-D3ED09B2DA3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218.56</c:v>
                </c:pt>
                <c:pt idx="1">
                  <c:v>233.08</c:v>
                </c:pt>
                <c:pt idx="2">
                  <c:v>245.33</c:v>
                </c:pt>
                <c:pt idx="3">
                  <c:v>270.64</c:v>
                </c:pt>
                <c:pt idx="4">
                  <c:v>283.29000000000002</c:v>
                </c:pt>
              </c:numCache>
            </c:numRef>
          </c:val>
          <c:extLst>
            <c:ext xmlns:c16="http://schemas.microsoft.com/office/drawing/2014/chart" uri="{C3380CC4-5D6E-409C-BE32-E72D297353CC}">
              <c16:uniqueId val="{00000000-232F-40C4-9B0A-6B13C5F2980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291.01</c:v>
                </c:pt>
                <c:pt idx="1">
                  <c:v>292.45</c:v>
                </c:pt>
                <c:pt idx="2">
                  <c:v>294.05</c:v>
                </c:pt>
                <c:pt idx="3">
                  <c:v>309.22000000000003</c:v>
                </c:pt>
                <c:pt idx="4">
                  <c:v>316.97000000000003</c:v>
                </c:pt>
              </c:numCache>
            </c:numRef>
          </c:val>
          <c:smooth val="0"/>
          <c:extLst>
            <c:ext xmlns:c16="http://schemas.microsoft.com/office/drawing/2014/chart" uri="{C3380CC4-5D6E-409C-BE32-E72D297353CC}">
              <c16:uniqueId val="{00000001-232F-40C4-9B0A-6B13C5F2980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16" zoomScale="80" zoomScaleNormal="80" workbookViewId="0">
      <selection activeCell="CA42" sqref="CA4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群馬県　中之条町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個別排水処理</v>
      </c>
      <c r="Q8" s="49"/>
      <c r="R8" s="49"/>
      <c r="S8" s="49"/>
      <c r="T8" s="49"/>
      <c r="U8" s="49"/>
      <c r="V8" s="49"/>
      <c r="W8" s="49" t="str">
        <f>データ!L6</f>
        <v>L2</v>
      </c>
      <c r="X8" s="49"/>
      <c r="Y8" s="49"/>
      <c r="Z8" s="49"/>
      <c r="AA8" s="49"/>
      <c r="AB8" s="49"/>
      <c r="AC8" s="49"/>
      <c r="AD8" s="50" t="str">
        <f>データ!$M$6</f>
        <v>非設置</v>
      </c>
      <c r="AE8" s="50"/>
      <c r="AF8" s="50"/>
      <c r="AG8" s="50"/>
      <c r="AH8" s="50"/>
      <c r="AI8" s="50"/>
      <c r="AJ8" s="50"/>
      <c r="AK8" s="3"/>
      <c r="AL8" s="51">
        <f>データ!S6</f>
        <v>15553</v>
      </c>
      <c r="AM8" s="51"/>
      <c r="AN8" s="51"/>
      <c r="AO8" s="51"/>
      <c r="AP8" s="51"/>
      <c r="AQ8" s="51"/>
      <c r="AR8" s="51"/>
      <c r="AS8" s="51"/>
      <c r="AT8" s="46">
        <f>データ!T6</f>
        <v>439.28</v>
      </c>
      <c r="AU8" s="46"/>
      <c r="AV8" s="46"/>
      <c r="AW8" s="46"/>
      <c r="AX8" s="46"/>
      <c r="AY8" s="46"/>
      <c r="AZ8" s="46"/>
      <c r="BA8" s="46"/>
      <c r="BB8" s="46">
        <f>データ!U6</f>
        <v>35.409999999999997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0.42</v>
      </c>
      <c r="Q10" s="46"/>
      <c r="R10" s="46"/>
      <c r="S10" s="46"/>
      <c r="T10" s="46"/>
      <c r="U10" s="46"/>
      <c r="V10" s="46"/>
      <c r="W10" s="46">
        <f>データ!Q6</f>
        <v>100</v>
      </c>
      <c r="X10" s="46"/>
      <c r="Y10" s="46"/>
      <c r="Z10" s="46"/>
      <c r="AA10" s="46"/>
      <c r="AB10" s="46"/>
      <c r="AC10" s="46"/>
      <c r="AD10" s="51">
        <f>データ!R6</f>
        <v>2200</v>
      </c>
      <c r="AE10" s="51"/>
      <c r="AF10" s="51"/>
      <c r="AG10" s="51"/>
      <c r="AH10" s="51"/>
      <c r="AI10" s="51"/>
      <c r="AJ10" s="51"/>
      <c r="AK10" s="2"/>
      <c r="AL10" s="51">
        <f>データ!V6</f>
        <v>64</v>
      </c>
      <c r="AM10" s="51"/>
      <c r="AN10" s="51"/>
      <c r="AO10" s="51"/>
      <c r="AP10" s="51"/>
      <c r="AQ10" s="51"/>
      <c r="AR10" s="51"/>
      <c r="AS10" s="51"/>
      <c r="AT10" s="46">
        <f>データ!W6</f>
        <v>0.01</v>
      </c>
      <c r="AU10" s="46"/>
      <c r="AV10" s="46"/>
      <c r="AW10" s="46"/>
      <c r="AX10" s="46"/>
      <c r="AY10" s="46"/>
      <c r="AZ10" s="46"/>
      <c r="BA10" s="46"/>
      <c r="BB10" s="46">
        <f>データ!X6</f>
        <v>6400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【780.89】</v>
      </c>
      <c r="I86" s="26" t="str">
        <f>データ!CA6</f>
        <v>【48.58】</v>
      </c>
      <c r="J86" s="26" t="str">
        <f>データ!CL6</f>
        <v>【328.08】</v>
      </c>
      <c r="K86" s="26" t="str">
        <f>データ!CW6</f>
        <v>【46.74】</v>
      </c>
      <c r="L86" s="26" t="str">
        <f>データ!DH6</f>
        <v>【81.12】</v>
      </c>
      <c r="M86" s="26" t="s">
        <v>44</v>
      </c>
      <c r="N86" s="26" t="s">
        <v>44</v>
      </c>
      <c r="O86" s="26" t="str">
        <f>データ!EO6</f>
        <v>【-】</v>
      </c>
    </row>
  </sheetData>
  <sheetProtection algorithmName="SHA-512" hashValue="FHnPX6UKYft/bKnyxSaSvticIcrF+8iezLBxPQyQsQ0kVk9dvvKgrBIe/6wHMZ5qniSSt/lkVBcXT72EANgWQQ==" saltValue="e1Xn5iridoCGVwC5Z7b4I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104213</v>
      </c>
      <c r="D6" s="33">
        <f t="shared" si="3"/>
        <v>47</v>
      </c>
      <c r="E6" s="33">
        <f t="shared" si="3"/>
        <v>18</v>
      </c>
      <c r="F6" s="33">
        <f t="shared" si="3"/>
        <v>1</v>
      </c>
      <c r="G6" s="33">
        <f t="shared" si="3"/>
        <v>0</v>
      </c>
      <c r="H6" s="33" t="str">
        <f t="shared" si="3"/>
        <v>群馬県　中之条町</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0.42</v>
      </c>
      <c r="Q6" s="34">
        <f t="shared" si="3"/>
        <v>100</v>
      </c>
      <c r="R6" s="34">
        <f t="shared" si="3"/>
        <v>2200</v>
      </c>
      <c r="S6" s="34">
        <f t="shared" si="3"/>
        <v>15553</v>
      </c>
      <c r="T6" s="34">
        <f t="shared" si="3"/>
        <v>439.28</v>
      </c>
      <c r="U6" s="34">
        <f t="shared" si="3"/>
        <v>35.409999999999997</v>
      </c>
      <c r="V6" s="34">
        <f t="shared" si="3"/>
        <v>64</v>
      </c>
      <c r="W6" s="34">
        <f t="shared" si="3"/>
        <v>0.01</v>
      </c>
      <c r="X6" s="34">
        <f t="shared" si="3"/>
        <v>6400</v>
      </c>
      <c r="Y6" s="35">
        <f>IF(Y7="",NA(),Y7)</f>
        <v>67.290000000000006</v>
      </c>
      <c r="Z6" s="35">
        <f t="shared" ref="Z6:AH6" si="4">IF(Z7="",NA(),Z7)</f>
        <v>84.6</v>
      </c>
      <c r="AA6" s="35">
        <f t="shared" si="4"/>
        <v>87.78</v>
      </c>
      <c r="AB6" s="35">
        <f t="shared" si="4"/>
        <v>72.709999999999994</v>
      </c>
      <c r="AC6" s="35">
        <f t="shared" si="4"/>
        <v>70.39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5">
        <f t="shared" si="7"/>
        <v>53.66</v>
      </c>
      <c r="BI6" s="34">
        <f t="shared" si="7"/>
        <v>0</v>
      </c>
      <c r="BJ6" s="34">
        <f t="shared" si="7"/>
        <v>0</v>
      </c>
      <c r="BK6" s="35">
        <f t="shared" si="7"/>
        <v>566.35</v>
      </c>
      <c r="BL6" s="35">
        <f t="shared" si="7"/>
        <v>888.8</v>
      </c>
      <c r="BM6" s="35">
        <f t="shared" si="7"/>
        <v>855.65</v>
      </c>
      <c r="BN6" s="35">
        <f t="shared" si="7"/>
        <v>862.99</v>
      </c>
      <c r="BO6" s="35">
        <f t="shared" si="7"/>
        <v>782.91</v>
      </c>
      <c r="BP6" s="34" t="str">
        <f>IF(BP7="","",IF(BP7="-","【-】","【"&amp;SUBSTITUTE(TEXT(BP7,"#,##0.00"),"-","△")&amp;"】"))</f>
        <v>【780.89】</v>
      </c>
      <c r="BQ6" s="35">
        <f>IF(BQ7="",NA(),BQ7)</f>
        <v>56.12</v>
      </c>
      <c r="BR6" s="35">
        <f t="shared" ref="BR6:BZ6" si="8">IF(BR7="",NA(),BR7)</f>
        <v>52.86</v>
      </c>
      <c r="BS6" s="35">
        <f t="shared" si="8"/>
        <v>50.58</v>
      </c>
      <c r="BT6" s="35">
        <f t="shared" si="8"/>
        <v>45.31</v>
      </c>
      <c r="BU6" s="35">
        <f t="shared" si="8"/>
        <v>43.82</v>
      </c>
      <c r="BV6" s="35">
        <f t="shared" si="8"/>
        <v>52.27</v>
      </c>
      <c r="BW6" s="35">
        <f t="shared" si="8"/>
        <v>52.55</v>
      </c>
      <c r="BX6" s="35">
        <f t="shared" si="8"/>
        <v>52.23</v>
      </c>
      <c r="BY6" s="35">
        <f t="shared" si="8"/>
        <v>50.06</v>
      </c>
      <c r="BZ6" s="35">
        <f t="shared" si="8"/>
        <v>49.38</v>
      </c>
      <c r="CA6" s="34" t="str">
        <f>IF(CA7="","",IF(CA7="-","【-】","【"&amp;SUBSTITUTE(TEXT(CA7,"#,##0.00"),"-","△")&amp;"】"))</f>
        <v>【48.58】</v>
      </c>
      <c r="CB6" s="35">
        <f>IF(CB7="",NA(),CB7)</f>
        <v>218.56</v>
      </c>
      <c r="CC6" s="35">
        <f t="shared" ref="CC6:CK6" si="9">IF(CC7="",NA(),CC7)</f>
        <v>233.08</v>
      </c>
      <c r="CD6" s="35">
        <f t="shared" si="9"/>
        <v>245.33</v>
      </c>
      <c r="CE6" s="35">
        <f t="shared" si="9"/>
        <v>270.64</v>
      </c>
      <c r="CF6" s="35">
        <f t="shared" si="9"/>
        <v>283.29000000000002</v>
      </c>
      <c r="CG6" s="35">
        <f t="shared" si="9"/>
        <v>291.01</v>
      </c>
      <c r="CH6" s="35">
        <f t="shared" si="9"/>
        <v>292.45</v>
      </c>
      <c r="CI6" s="35">
        <f t="shared" si="9"/>
        <v>294.05</v>
      </c>
      <c r="CJ6" s="35">
        <f t="shared" si="9"/>
        <v>309.22000000000003</v>
      </c>
      <c r="CK6" s="35">
        <f t="shared" si="9"/>
        <v>316.97000000000003</v>
      </c>
      <c r="CL6" s="34" t="str">
        <f>IF(CL7="","",IF(CL7="-","【-】","【"&amp;SUBSTITUTE(TEXT(CL7,"#,##0.00"),"-","△")&amp;"】"))</f>
        <v>【328.08】</v>
      </c>
      <c r="CM6" s="35">
        <f>IF(CM7="",NA(),CM7)</f>
        <v>45.95</v>
      </c>
      <c r="CN6" s="35">
        <f t="shared" ref="CN6:CV6" si="10">IF(CN7="",NA(),CN7)</f>
        <v>40.54</v>
      </c>
      <c r="CO6" s="35">
        <f t="shared" si="10"/>
        <v>40.54</v>
      </c>
      <c r="CP6" s="35">
        <f t="shared" si="10"/>
        <v>43.24</v>
      </c>
      <c r="CQ6" s="35">
        <f t="shared" si="10"/>
        <v>43.24</v>
      </c>
      <c r="CR6" s="35">
        <f t="shared" si="10"/>
        <v>132.99</v>
      </c>
      <c r="CS6" s="35">
        <f t="shared" si="10"/>
        <v>51.71</v>
      </c>
      <c r="CT6" s="35">
        <f t="shared" si="10"/>
        <v>50.56</v>
      </c>
      <c r="CU6" s="35">
        <f t="shared" si="10"/>
        <v>47.35</v>
      </c>
      <c r="CV6" s="35">
        <f t="shared" si="10"/>
        <v>46.36</v>
      </c>
      <c r="CW6" s="34" t="str">
        <f>IF(CW7="","",IF(CW7="-","【-】","【"&amp;SUBSTITUTE(TEXT(CW7,"#,##0.00"),"-","△")&amp;"】"))</f>
        <v>【46.74】</v>
      </c>
      <c r="CX6" s="35">
        <f>IF(CX7="",NA(),CX7)</f>
        <v>100</v>
      </c>
      <c r="CY6" s="35">
        <f t="shared" ref="CY6:DG6" si="11">IF(CY7="",NA(),CY7)</f>
        <v>100</v>
      </c>
      <c r="CZ6" s="35">
        <f t="shared" si="11"/>
        <v>100</v>
      </c>
      <c r="DA6" s="35">
        <f t="shared" si="11"/>
        <v>100</v>
      </c>
      <c r="DB6" s="35">
        <f t="shared" si="11"/>
        <v>100</v>
      </c>
      <c r="DC6" s="35">
        <f t="shared" si="11"/>
        <v>82.94</v>
      </c>
      <c r="DD6" s="35">
        <f t="shared" si="11"/>
        <v>82.91</v>
      </c>
      <c r="DE6" s="35">
        <f t="shared" si="11"/>
        <v>83.85</v>
      </c>
      <c r="DF6" s="35">
        <f t="shared" si="11"/>
        <v>81.209999999999994</v>
      </c>
      <c r="DG6" s="35">
        <f t="shared" si="11"/>
        <v>83.08</v>
      </c>
      <c r="DH6" s="34" t="str">
        <f>IF(DH7="","",IF(DH7="-","【-】","【"&amp;SUBSTITUTE(TEXT(DH7,"#,##0.00"),"-","△")&amp;"】"))</f>
        <v>【81.12】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104213</v>
      </c>
      <c r="D7" s="37">
        <v>47</v>
      </c>
      <c r="E7" s="37">
        <v>18</v>
      </c>
      <c r="F7" s="37">
        <v>1</v>
      </c>
      <c r="G7" s="37">
        <v>0</v>
      </c>
      <c r="H7" s="37" t="s">
        <v>98</v>
      </c>
      <c r="I7" s="37" t="s">
        <v>99</v>
      </c>
      <c r="J7" s="37" t="s">
        <v>100</v>
      </c>
      <c r="K7" s="37" t="s">
        <v>101</v>
      </c>
      <c r="L7" s="37" t="s">
        <v>102</v>
      </c>
      <c r="M7" s="37" t="s">
        <v>103</v>
      </c>
      <c r="N7" s="38" t="s">
        <v>104</v>
      </c>
      <c r="O7" s="38" t="s">
        <v>105</v>
      </c>
      <c r="P7" s="38">
        <v>0.42</v>
      </c>
      <c r="Q7" s="38">
        <v>100</v>
      </c>
      <c r="R7" s="38">
        <v>2200</v>
      </c>
      <c r="S7" s="38">
        <v>15553</v>
      </c>
      <c r="T7" s="38">
        <v>439.28</v>
      </c>
      <c r="U7" s="38">
        <v>35.409999999999997</v>
      </c>
      <c r="V7" s="38">
        <v>64</v>
      </c>
      <c r="W7" s="38">
        <v>0.01</v>
      </c>
      <c r="X7" s="38">
        <v>6400</v>
      </c>
      <c r="Y7" s="38">
        <v>67.290000000000006</v>
      </c>
      <c r="Z7" s="38">
        <v>84.6</v>
      </c>
      <c r="AA7" s="38">
        <v>87.78</v>
      </c>
      <c r="AB7" s="38">
        <v>72.709999999999994</v>
      </c>
      <c r="AC7" s="38">
        <v>70.39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53.66</v>
      </c>
      <c r="BI7" s="38">
        <v>0</v>
      </c>
      <c r="BJ7" s="38">
        <v>0</v>
      </c>
      <c r="BK7" s="38">
        <v>566.35</v>
      </c>
      <c r="BL7" s="38">
        <v>888.8</v>
      </c>
      <c r="BM7" s="38">
        <v>855.65</v>
      </c>
      <c r="BN7" s="38">
        <v>862.99</v>
      </c>
      <c r="BO7" s="38">
        <v>782.91</v>
      </c>
      <c r="BP7" s="38">
        <v>780.89</v>
      </c>
      <c r="BQ7" s="38">
        <v>56.12</v>
      </c>
      <c r="BR7" s="38">
        <v>52.86</v>
      </c>
      <c r="BS7" s="38">
        <v>50.58</v>
      </c>
      <c r="BT7" s="38">
        <v>45.31</v>
      </c>
      <c r="BU7" s="38">
        <v>43.82</v>
      </c>
      <c r="BV7" s="38">
        <v>52.27</v>
      </c>
      <c r="BW7" s="38">
        <v>52.55</v>
      </c>
      <c r="BX7" s="38">
        <v>52.23</v>
      </c>
      <c r="BY7" s="38">
        <v>50.06</v>
      </c>
      <c r="BZ7" s="38">
        <v>49.38</v>
      </c>
      <c r="CA7" s="38">
        <v>48.58</v>
      </c>
      <c r="CB7" s="38">
        <v>218.56</v>
      </c>
      <c r="CC7" s="38">
        <v>233.08</v>
      </c>
      <c r="CD7" s="38">
        <v>245.33</v>
      </c>
      <c r="CE7" s="38">
        <v>270.64</v>
      </c>
      <c r="CF7" s="38">
        <v>283.29000000000002</v>
      </c>
      <c r="CG7" s="38">
        <v>291.01</v>
      </c>
      <c r="CH7" s="38">
        <v>292.45</v>
      </c>
      <c r="CI7" s="38">
        <v>294.05</v>
      </c>
      <c r="CJ7" s="38">
        <v>309.22000000000003</v>
      </c>
      <c r="CK7" s="38">
        <v>316.97000000000003</v>
      </c>
      <c r="CL7" s="38">
        <v>328.08</v>
      </c>
      <c r="CM7" s="38">
        <v>45.95</v>
      </c>
      <c r="CN7" s="38">
        <v>40.54</v>
      </c>
      <c r="CO7" s="38">
        <v>40.54</v>
      </c>
      <c r="CP7" s="38">
        <v>43.24</v>
      </c>
      <c r="CQ7" s="38">
        <v>43.24</v>
      </c>
      <c r="CR7" s="38">
        <v>132.99</v>
      </c>
      <c r="CS7" s="38">
        <v>51.71</v>
      </c>
      <c r="CT7" s="38">
        <v>50.56</v>
      </c>
      <c r="CU7" s="38">
        <v>47.35</v>
      </c>
      <c r="CV7" s="38">
        <v>46.36</v>
      </c>
      <c r="CW7" s="38">
        <v>46.74</v>
      </c>
      <c r="CX7" s="38">
        <v>100</v>
      </c>
      <c r="CY7" s="38">
        <v>100</v>
      </c>
      <c r="CZ7" s="38">
        <v>100</v>
      </c>
      <c r="DA7" s="38">
        <v>100</v>
      </c>
      <c r="DB7" s="38">
        <v>100</v>
      </c>
      <c r="DC7" s="38">
        <v>82.94</v>
      </c>
      <c r="DD7" s="38">
        <v>82.91</v>
      </c>
      <c r="DE7" s="38">
        <v>83.85</v>
      </c>
      <c r="DF7" s="38">
        <v>81.209999999999994</v>
      </c>
      <c r="DG7" s="38">
        <v>83.08</v>
      </c>
      <c r="DH7" s="38">
        <v>81.12</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村山　英伸</cp:lastModifiedBy>
  <dcterms:created xsi:type="dcterms:W3CDTF">2021-12-03T08:13:32Z</dcterms:created>
  <dcterms:modified xsi:type="dcterms:W3CDTF">2022-02-17T00:49:21Z</dcterms:modified>
  <cp:category/>
</cp:coreProperties>
</file>