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172.20.5.151\gesui2013\gesuidata2\庶務係\【総務係】\令和０３年度\【メール】\【1・26〆切】【県市町村課：依頼】公営企業に係る経営比較分析表（令和２年度決算）の分析等について\提出ファイル\県で修正\"/>
    </mc:Choice>
  </mc:AlternateContent>
  <xr:revisionPtr revIDLastSave="0" documentId="13_ncr:1_{F988A462-0C97-4FB6-88B9-3C8F5602BC51}" xr6:coauthVersionLast="47" xr6:coauthVersionMax="47" xr10:uidLastSave="{00000000-0000-0000-0000-000000000000}"/>
  <workbookProtection workbookAlgorithmName="SHA-512" workbookHashValue="TXRu9whKSzF5iA6LhULIznofSrKmc7ofCPZwMomt+67YjFYTfxLdhZ7hI0hFHP9g451Vc8xLekBARXjVNEaDnw==" workbookSaltValue="t4A43H7SvTOEkD8mqQ8GRA==" workbookSpinCount="100000" lockStructure="1"/>
  <bookViews>
    <workbookView xWindow="-120" yWindow="-120" windowWidth="29040" windowHeight="1599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<sst xmlns="http://schemas.openxmlformats.org/spreadsheetml/2006/main" count="236" uniqueCount="121">
  <si>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</si>
  <si>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</si>
  <si>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</si>
  <si>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</si>
  <si>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</si>
  <si>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</si>
  <si>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</si>
  <si>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</si>
  <si>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</si>
  <si>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</si>
  <si>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</si>
  <si>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</si>
  <si>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</si>
  <si>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</si>
  <si>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</si>
  <si>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</si>
  <si>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</si>
  <si>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</si>
  <si>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</si>
  <si>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</si>
  <si>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</si>
  <si>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</si>
  <si>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</si>
  <si>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</si>
  <si>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</si>
  <si>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</si>
  <si>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</si>
  <si>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</si>
  <si>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</si>
  <si>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</si>
  <si>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</si>
  <si>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</si>
  <si>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</si>
  <si>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</si>
  <si>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</si>
  <si>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</si>
  <si>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</si>
  <si>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</si>
  <si>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</si>
  <si>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</si>
  <si>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</si>
  <si>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</si>
  <si>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</si>
  <si>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</si>
  <si>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</si>
  <si>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</si>
  <si>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</si>
  <si>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</si>
  <si>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</si>
  <si>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</si>
  <si>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</si>
  <si>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</si>
  <si>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</si>
  <si>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</si>
  <si>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</si>
  <si>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</si>
  <si>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</si>
  <si>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</si>
  <si>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</si>
  <si>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</si>
  <si>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</si>
  <si>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</si>
  <si>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</si>
  <si>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</si>
  <si>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</si>
  <si>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</si>
  <si>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</si>
  <si>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</si>
  <si>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</si>
  <si>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</si>
  <si>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</si>
  <si>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</si>
  <si>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</si>
  <si>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</si>
  <si>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</si>
  <si>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</si>
  <si>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</si>
  <si>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</si>
  <si>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</si>
  <si>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</si>
  <si>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</si>
  <si>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</si>
  <si>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</si>
  <si>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</si>
  <si>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</si>
  <si>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</si>
  <si>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</si>
  <si>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</si>
  <si>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</si>
  <si>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</si>
  <si>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</si>
  <si>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</si>
  <si>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</si>
  <si>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</si>
  <si>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</si>
  <si>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</si>
  <si>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</si>
  <si>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</si>
  <si>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</si>
  <si>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</si>
  <si>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</si>
  <si>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</si>
  <si>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</si>
  <si>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</si>
  <si>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</si>
  <si>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</si>
  <si>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</si>
  <si>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</si>
  <si>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</si>
  <si>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</si>
  <si>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</si>
  <si>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</si>
  <si>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</si>
  <si>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</si>
  <si>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</si>
  <si>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</si>
  <si>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</si>
  <si>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</si>
  <si>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平成１５年５月に供用を開始し、令和２年度で１７年が経過した。
　令和元年度から幹線管渠のヒューム管について管渠更生を実施している。今後も計画的に管渠更生工事を実施する。</t>
    <rPh sb="15" eb="17">
      <t>レ</t>
    </rPh>
    <rPh sb="18" eb="20">
      <t>ネンド</t>
    </rPh>
    <rPh sb="32" eb="34">
      <t>レ</t>
    </rPh>
    <rPh sb="34" eb="36">
      <t>ガンネン</t>
    </rPh>
    <rPh sb="36" eb="37">
      <t>ド</t>
    </rPh>
    <rPh sb="39" eb="41">
      <t>カンセン</t>
    </rPh>
    <rPh sb="41" eb="43">
      <t>カンキョ</t>
    </rPh>
    <rPh sb="48" eb="49">
      <t>カン</t>
    </rPh>
    <rPh sb="53" eb="55">
      <t>カンキョ</t>
    </rPh>
    <rPh sb="55" eb="57">
      <t>コウセイ</t>
    </rPh>
    <rPh sb="58" eb="60">
      <t>ジッシ</t>
    </rPh>
    <rPh sb="65" eb="67">
      <t>コンゴ</t>
    </rPh>
    <rPh sb="68" eb="71">
      <t>ケイカクテキ</t>
    </rPh>
    <rPh sb="72" eb="74">
      <t>カンキョ</t>
    </rPh>
    <rPh sb="74" eb="76">
      <t>コウセイ</t>
    </rPh>
    <rPh sb="76" eb="78">
      <t>コウジ</t>
    </rPh>
    <rPh sb="79" eb="81">
      <t>ジッシ</t>
    </rPh>
    <phoneticPr fontId="4"/>
  </si>
  <si>
    <t>施設修繕費等に加え老朽管の更新により歳出の増加が見込まれるが、企業債の有効活用、維持管理費等の効率化を図りつつ使用料の改定を視野に入れ経営改善していく必要がある。
　公営企業会計の適用については、令和５年度から予定している。</t>
    <rPh sb="83" eb="85">
      <t>コウエイ</t>
    </rPh>
    <rPh sb="85" eb="87">
      <t>キギョウ</t>
    </rPh>
    <rPh sb="87" eb="89">
      <t>カイケイ</t>
    </rPh>
    <rPh sb="90" eb="92">
      <t>テキヨウ</t>
    </rPh>
    <rPh sb="98" eb="100">
      <t>レイワ</t>
    </rPh>
    <rPh sb="101" eb="103">
      <t>ネンド</t>
    </rPh>
    <rPh sb="105" eb="107">
      <t>ヨテイ</t>
    </rPh>
    <phoneticPr fontId="4"/>
  </si>
  <si>
    <t xml:space="preserve">①収益的収支比率
　収支は赤字が続いている状況。令和２年度は一般会計からの繰入金を抑えたので減少した。
④企業債残高対事業規模比率
　令和元年度より管渠更生工事に着手したため増加傾向である。
⑤経費回収率
　横這い傾向にあるが、使用料で回収すべき経費を賄えていない状況
⑥汚水処理原価
　維持管理の効率化を図り原価を抑えている状況
⑦施設利用率
　施設利用率は、横ばい傾向にある。
⑧水洗化率
　水洗便所の整備件数は横ばいである。
現状・課題のコメント
　汚水処理人口の減少等により使用料の増加は見込まれないので一般会計からの繰入金に依存している状況
　維持管理費等の効率化を図りつつ使用料の改定を視野に入れ経営改善していく必要がある。
</t>
    <rPh sb="24" eb="26">
      <t>レ</t>
    </rPh>
    <rPh sb="67" eb="69">
      <t>レイワ</t>
    </rPh>
    <rPh sb="69" eb="72">
      <t>ガンネンド</t>
    </rPh>
    <rPh sb="74" eb="76">
      <t>カンキョ</t>
    </rPh>
    <rPh sb="76" eb="78">
      <t>コウセイ</t>
    </rPh>
    <rPh sb="78" eb="80">
      <t>コウジ</t>
    </rPh>
    <rPh sb="81" eb="83">
      <t>チャクシュ</t>
    </rPh>
    <rPh sb="87" eb="89">
      <t>ゾウカ</t>
    </rPh>
    <rPh sb="89" eb="91">
      <t>ケイコウ</t>
    </rPh>
    <rPh sb="181" eb="182">
      <t>ヨコ</t>
    </rPh>
    <rPh sb="229" eb="231">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</si>
</sst>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0.18</c:v>
                </c:pt>
                <c:pt idx="4" formatCode="#,##0.00;&quot;△&quot;#,##0.00;&quot;-&quot;">
                  <c:v>0.16</c:v>
                </c:pt>
              </c:numCache>
            </c:numRef>
          </c:val>
          <c:extLst>
            <c:ext xmlns:c16="http://schemas.microsoft.com/office/drawing/2014/chart" uri="{C3380CC4-5D6E-409C-BE32-E72D297353CC}">
              <c16:uniqueId val="{00000000-DACE-4BF4-A53C-0FB0CF0A05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0.12</c:v>
                </c:pt>
                <c:pt idx="3">
                  <c:v>0.1</c:v>
                </c:pt>
                <c:pt idx="4">
                  <c:v>0.32</c:v>
                </c:pt>
              </c:numCache>
            </c:numRef>
          </c:val>
          <c:smooth val="0"/>
          <c:extLst>
            <c:ext xmlns:c16="http://schemas.microsoft.com/office/drawing/2014/chart" uri="{C3380CC4-5D6E-409C-BE32-E72D297353CC}">
              <c16:uniqueId val="{00000001-DACE-4BF4-A53C-0FB0CF0A05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67.39</c:v>
                </c:pt>
                <c:pt idx="1">
                  <c:v>69.94</c:v>
                </c:pt>
                <c:pt idx="2">
                  <c:v>69.06</c:v>
                </c:pt>
                <c:pt idx="3">
                  <c:v>70.31</c:v>
                </c:pt>
                <c:pt idx="4">
                  <c:v>69.39</c:v>
                </c:pt>
              </c:numCache>
            </c:numRef>
          </c:val>
          <c:extLst>
            <c:ext xmlns:c16="http://schemas.microsoft.com/office/drawing/2014/chart" uri="{C3380CC4-5D6E-409C-BE32-E72D297353CC}">
              <c16:uniqueId val="{00000000-8509-4129-96EB-B0F3934A50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49.68</c:v>
                </c:pt>
                <c:pt idx="3">
                  <c:v>49.27</c:v>
                </c:pt>
                <c:pt idx="4">
                  <c:v>49.47</c:v>
                </c:pt>
              </c:numCache>
            </c:numRef>
          </c:val>
          <c:smooth val="0"/>
          <c:extLst>
            <c:ext xmlns:c16="http://schemas.microsoft.com/office/drawing/2014/chart" uri="{C3380CC4-5D6E-409C-BE32-E72D297353CC}">
              <c16:uniqueId val="{00000001-8509-4129-96EB-B0F3934A50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86.94</c:v>
                </c:pt>
                <c:pt idx="1">
                  <c:v>88.09</c:v>
                </c:pt>
                <c:pt idx="2">
                  <c:v>88.46</c:v>
                </c:pt>
                <c:pt idx="3">
                  <c:v>88.94</c:v>
                </c:pt>
                <c:pt idx="4">
                  <c:v>89.36</c:v>
                </c:pt>
              </c:numCache>
            </c:numRef>
          </c:val>
          <c:extLst>
            <c:ext xmlns:c16="http://schemas.microsoft.com/office/drawing/2014/chart" uri="{C3380CC4-5D6E-409C-BE32-E72D297353CC}">
              <c16:uniqueId val="{00000000-D907-4717-9269-E527F1B201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83.35</c:v>
                </c:pt>
                <c:pt idx="3">
                  <c:v>83.16</c:v>
                </c:pt>
                <c:pt idx="4">
                  <c:v>82.06</c:v>
                </c:pt>
              </c:numCache>
            </c:numRef>
          </c:val>
          <c:smooth val="0"/>
          <c:extLst>
            <c:ext xmlns:c16="http://schemas.microsoft.com/office/drawing/2014/chart" uri="{C3380CC4-5D6E-409C-BE32-E72D297353CC}">
              <c16:uniqueId val="{00000001-D907-4717-9269-E527F1B201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81.680000000000007</c:v>
                </c:pt>
                <c:pt idx="1">
                  <c:v>88.81</c:v>
                </c:pt>
                <c:pt idx="2">
                  <c:v>81.069999999999993</c:v>
                </c:pt>
                <c:pt idx="3">
                  <c:v>84.22</c:v>
                </c:pt>
                <c:pt idx="4">
                  <c:v>77.03</c:v>
                </c:pt>
              </c:numCache>
            </c:numRef>
          </c:val>
          <c:extLst>
            <c:ext xmlns:c16="http://schemas.microsoft.com/office/drawing/2014/chart" uri="{C3380CC4-5D6E-409C-BE32-E72D297353CC}">
              <c16:uniqueId val="{00000000-0529-498F-94D6-2B53E62E6D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9-498F-94D6-2B53E62E6D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B-48B1-B4B0-42A57595A0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B-48B1-B4B0-42A57595A0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7-41A1-ADCC-647565C1E2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7-41A1-ADCC-647565C1E2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3-4724-B65E-E39B9232F2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3-4724-B65E-E39B9232F2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2-4C9B-A957-C5474CF9FF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2-4C9B-A957-C5474CF9FF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1158</c:v>
                </c:pt>
                <c:pt idx="1">
                  <c:v>750.8</c:v>
                </c:pt>
                <c:pt idx="2">
                  <c:v>654.61</c:v>
                </c:pt>
                <c:pt idx="3">
                  <c:v>669.91</c:v>
                </c:pt>
                <c:pt idx="4">
                  <c:v>677.34</c:v>
                </c:pt>
              </c:numCache>
            </c:numRef>
          </c:val>
          <c:extLst>
            <c:ext xmlns:c16="http://schemas.microsoft.com/office/drawing/2014/chart" uri="{C3380CC4-5D6E-409C-BE32-E72D297353CC}">
              <c16:uniqueId val="{00000000-7618-4262-9146-3519384A6F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1048.23</c:v>
                </c:pt>
                <c:pt idx="3">
                  <c:v>1130.42</c:v>
                </c:pt>
                <c:pt idx="4">
                  <c:v>1245.0999999999999</c:v>
                </c:pt>
              </c:numCache>
            </c:numRef>
          </c:val>
          <c:smooth val="0"/>
          <c:extLst>
            <c:ext xmlns:c16="http://schemas.microsoft.com/office/drawing/2014/chart" uri="{C3380CC4-5D6E-409C-BE32-E72D297353CC}">
              <c16:uniqueId val="{00000001-7618-4262-9146-3519384A6F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81.86</c:v>
                </c:pt>
                <c:pt idx="1">
                  <c:v>81.790000000000006</c:v>
                </c:pt>
                <c:pt idx="2">
                  <c:v>82.76</c:v>
                </c:pt>
                <c:pt idx="3">
                  <c:v>83.67</c:v>
                </c:pt>
                <c:pt idx="4">
                  <c:v>84.2</c:v>
                </c:pt>
              </c:numCache>
            </c:numRef>
          </c:val>
          <c:extLst>
            <c:ext xmlns:c16="http://schemas.microsoft.com/office/drawing/2014/chart" uri="{C3380CC4-5D6E-409C-BE32-E72D297353CC}">
              <c16:uniqueId val="{00000000-324B-4CD9-8FCB-44CF7A2CED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78.92</c:v>
                </c:pt>
                <c:pt idx="3">
                  <c:v>74.17</c:v>
                </c:pt>
                <c:pt idx="4">
                  <c:v>79.77</c:v>
                </c:pt>
              </c:numCache>
            </c:numRef>
          </c:val>
          <c:smooth val="0"/>
          <c:extLst>
            <c:ext xmlns:c16="http://schemas.microsoft.com/office/drawing/2014/chart" uri="{C3380CC4-5D6E-409C-BE32-E72D297353CC}">
              <c16:uniqueId val="{00000001-324B-4CD9-8FCB-44CF7A2CED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9D3-48EB-B5DB-3C6972EE17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220.31</c:v>
                </c:pt>
                <c:pt idx="3">
                  <c:v>230.95</c:v>
                </c:pt>
                <c:pt idx="4">
                  <c:v>214.56</c:v>
                </c:pt>
              </c:numCache>
            </c:numRef>
          </c:val>
          <c:smooth val="0"/>
          <c:extLst>
            <c:ext xmlns:c16="http://schemas.microsoft.com/office/drawing/2014/chart" uri="{C3380CC4-5D6E-409C-BE32-E72D297353CC}">
              <c16:uniqueId val="{00000001-C9D3-48EB-B5DB-3C6972EE17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H7" zoomScale="90" zoomScaleNormal="90" zoomScaleSheetLayoutView="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中之条町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15553</v>
      </c>
      <c r="AM8" s="51"/>
      <c r="AN8" s="51"/>
      <c r="AO8" s="51"/>
      <c r="AP8" s="51"/>
      <c r="AQ8" s="51"/>
      <c r="AR8" s="51"/>
      <c r="AS8" s="51"/>
      <c r="AT8" s="46">
        <f>データ!T6</f>
        <v>439.28</v>
      </c>
      <c r="AU8" s="46"/>
      <c r="AV8" s="46"/>
      <c r="AW8" s="46"/>
      <c r="AX8" s="46"/>
      <c r="AY8" s="46"/>
      <c r="AZ8" s="46"/>
      <c r="BA8" s="46"/>
      <c r="BB8" s="46">
        <f>データ!U6</f>
        <v>35.409999999999997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52.94</v>
      </c>
      <c r="Q10" s="46"/>
      <c r="R10" s="46"/>
      <c r="S10" s="46"/>
      <c r="T10" s="46"/>
      <c r="U10" s="46"/>
      <c r="V10" s="46"/>
      <c r="W10" s="46">
        <f>データ!Q6</f>
        <v>92.88</v>
      </c>
      <c r="X10" s="46"/>
      <c r="Y10" s="46"/>
      <c r="Z10" s="46"/>
      <c r="AA10" s="46"/>
      <c r="AB10" s="46"/>
      <c r="AC10" s="46"/>
      <c r="AD10" s="51">
        <f>データ!R6</f>
        <v>2200</v>
      </c>
      <c r="AE10" s="51"/>
      <c r="AF10" s="51"/>
      <c r="AG10" s="51"/>
      <c r="AH10" s="51"/>
      <c r="AI10" s="51"/>
      <c r="AJ10" s="51"/>
      <c r="AK10" s="2"/>
      <c r="AL10" s="51">
        <f>データ!V6</f>
        <v>8155</v>
      </c>
      <c r="AM10" s="51"/>
      <c r="AN10" s="51"/>
      <c r="AO10" s="51"/>
      <c r="AP10" s="51"/>
      <c r="AQ10" s="51"/>
      <c r="AR10" s="51"/>
      <c r="AS10" s="51"/>
      <c r="AT10" s="46">
        <f>データ!W6</f>
        <v>3.91</v>
      </c>
      <c r="AU10" s="46"/>
      <c r="AV10" s="46"/>
      <c r="AW10" s="46"/>
      <c r="AX10" s="46"/>
      <c r="AY10" s="46"/>
      <c r="AZ10" s="46"/>
      <c r="BA10" s="46"/>
      <c r="BB10" s="46">
        <f>データ!X6</f>
        <v>2085.6799999999998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pP1W3eEKFpIS+OkGM/JzIQ4RirCukEOrej/Q1EkwnOUZ/raY1PKBxh2kIne+KBOHsXfs/Ep+Baga8i6VYA2jeQ==" saltValue="BH0yWnHzvclGIvzNdAXf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104213</v>
      </c>
      <c r="D6" s="33">
        <f t="shared" si="3"/>
        <v>47</v>
      </c>
      <c r="E6" s="33">
        <f t="shared" si="3"/>
        <v>17</v>
      </c>
      <c r="F6" s="33">
        <f t="shared" si="3"/>
        <v>1</v>
      </c>
      <c r="G6" s="33">
        <f t="shared" si="3"/>
        <v>0</v>
      </c>
      <c r="H6" s="33" t="str">
        <f t="shared" si="3"/>
        <v>群馬県　中之条町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52.94</v>
      </c>
      <c r="Q6" s="34">
        <f t="shared" si="3"/>
        <v>92.88</v>
      </c>
      <c r="R6" s="34">
        <f t="shared" si="3"/>
        <v>2200</v>
      </c>
      <c r="S6" s="34">
        <f t="shared" si="3"/>
        <v>15553</v>
      </c>
      <c r="T6" s="34">
        <f t="shared" si="3"/>
        <v>439.28</v>
      </c>
      <c r="U6" s="34">
        <f t="shared" si="3"/>
        <v>35.409999999999997</v>
      </c>
      <c r="V6" s="34">
        <f t="shared" si="3"/>
        <v>8155</v>
      </c>
      <c r="W6" s="34">
        <f t="shared" si="3"/>
        <v>3.91</v>
      </c>
      <c r="X6" s="34">
        <f t="shared" si="3"/>
        <v>2085.6799999999998</v>
      </c>
      <c r="Y6" s="35">
        <f>IF(Y7="",NA(),Y7)</f>
        <v>81.680000000000007</v>
      </c>
      <c r="Z6" s="35">
        <f t="shared" ref="Z6:AH6" si="4">IF(Z7="",NA(),Z7)</f>
        <v>88.81</v>
      </c>
      <c r="AA6" s="35">
        <f t="shared" si="4"/>
        <v>81.069999999999993</v>
      </c>
      <c r="AB6" s="35">
        <f t="shared" si="4"/>
        <v>84.22</v>
      </c>
      <c r="AC6" s="35">
        <f t="shared" si="4"/>
        <v>77.03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1158</v>
      </c>
      <c r="BG6" s="35">
        <f t="shared" ref="BG6:BO6" si="7">IF(BG7="",NA(),BG7)</f>
        <v>750.8</v>
      </c>
      <c r="BH6" s="35">
        <f t="shared" si="7"/>
        <v>654.61</v>
      </c>
      <c r="BI6" s="35">
        <f t="shared" si="7"/>
        <v>669.91</v>
      </c>
      <c r="BJ6" s="35">
        <f t="shared" si="7"/>
        <v>677.34</v>
      </c>
      <c r="BK6" s="35">
        <f t="shared" si="7"/>
        <v>1604.64</v>
      </c>
      <c r="BL6" s="35">
        <f t="shared" si="7"/>
        <v>1217.7</v>
      </c>
      <c r="BM6" s="35">
        <f t="shared" si="7"/>
        <v>1048.23</v>
      </c>
      <c r="BN6" s="35">
        <f t="shared" si="7"/>
        <v>1130.42</v>
      </c>
      <c r="BO6" s="35">
        <f t="shared" si="7"/>
        <v>1245.0999999999999</v>
      </c>
      <c r="BP6" s="34" t="str">
        <f>IF(BP7="","",IF(BP7="-","【-】","【"&amp;SUBSTITUTE(TEXT(BP7,"#,##0.00"),"-","△")&amp;"】"))</f>
        <v>【705.21】</v>
      </c>
      <c r="BQ6" s="35">
        <f>IF(BQ7="",NA(),BQ7)</f>
        <v>81.86</v>
      </c>
      <c r="BR6" s="35">
        <f t="shared" ref="BR6:BZ6" si="8">IF(BR7="",NA(),BR7)</f>
        <v>81.790000000000006</v>
      </c>
      <c r="BS6" s="35">
        <f t="shared" si="8"/>
        <v>82.76</v>
      </c>
      <c r="BT6" s="35">
        <f t="shared" si="8"/>
        <v>83.67</v>
      </c>
      <c r="BU6" s="35">
        <f t="shared" si="8"/>
        <v>84.2</v>
      </c>
      <c r="BV6" s="35">
        <f t="shared" si="8"/>
        <v>60.01</v>
      </c>
      <c r="BW6" s="35">
        <f t="shared" si="8"/>
        <v>66.680000000000007</v>
      </c>
      <c r="BX6" s="35">
        <f t="shared" si="8"/>
        <v>78.92</v>
      </c>
      <c r="BY6" s="35">
        <f t="shared" si="8"/>
        <v>74.17</v>
      </c>
      <c r="BZ6" s="35">
        <f t="shared" si="8"/>
        <v>79.77</v>
      </c>
      <c r="CA6" s="34" t="str">
        <f>IF(CA7="","",IF(CA7="-","【-】","【"&amp;SUBSTITUTE(TEXT(CA7,"#,##0.00"),"-","△")&amp;"】"))</f>
        <v>【98.96】</v>
      </c>
      <c r="CB6" s="35">
        <f>IF(CB7="",NA(),CB7)</f>
        <v>150</v>
      </c>
      <c r="CC6" s="35">
        <f t="shared" ref="CC6:CK6" si="9">IF(CC7="",NA(),CC7)</f>
        <v>150</v>
      </c>
      <c r="CD6" s="35">
        <f t="shared" si="9"/>
        <v>150</v>
      </c>
      <c r="CE6" s="35">
        <f t="shared" si="9"/>
        <v>150</v>
      </c>
      <c r="CF6" s="35">
        <f t="shared" si="9"/>
        <v>150</v>
      </c>
      <c r="CG6" s="35">
        <f t="shared" si="9"/>
        <v>277.67</v>
      </c>
      <c r="CH6" s="35">
        <f t="shared" si="9"/>
        <v>260.11</v>
      </c>
      <c r="CI6" s="35">
        <f t="shared" si="9"/>
        <v>220.31</v>
      </c>
      <c r="CJ6" s="35">
        <f t="shared" si="9"/>
        <v>230.95</v>
      </c>
      <c r="CK6" s="35">
        <f t="shared" si="9"/>
        <v>214.56</v>
      </c>
      <c r="CL6" s="34" t="str">
        <f>IF(CL7="","",IF(CL7="-","【-】","【"&amp;SUBSTITUTE(TEXT(CL7,"#,##0.00"),"-","△")&amp;"】"))</f>
        <v>【134.52】</v>
      </c>
      <c r="CM6" s="35">
        <f>IF(CM7="",NA(),CM7)</f>
        <v>67.39</v>
      </c>
      <c r="CN6" s="35">
        <f t="shared" ref="CN6:CV6" si="10">IF(CN7="",NA(),CN7)</f>
        <v>69.94</v>
      </c>
      <c r="CO6" s="35">
        <f t="shared" si="10"/>
        <v>69.06</v>
      </c>
      <c r="CP6" s="35">
        <f t="shared" si="10"/>
        <v>70.31</v>
      </c>
      <c r="CQ6" s="35">
        <f t="shared" si="10"/>
        <v>69.39</v>
      </c>
      <c r="CR6" s="35">
        <f t="shared" si="10"/>
        <v>41.28</v>
      </c>
      <c r="CS6" s="35">
        <f t="shared" si="10"/>
        <v>41.45</v>
      </c>
      <c r="CT6" s="35">
        <f t="shared" si="10"/>
        <v>49.68</v>
      </c>
      <c r="CU6" s="35">
        <f t="shared" si="10"/>
        <v>49.27</v>
      </c>
      <c r="CV6" s="35">
        <f t="shared" si="10"/>
        <v>49.47</v>
      </c>
      <c r="CW6" s="34" t="str">
        <f>IF(CW7="","",IF(CW7="-","【-】","【"&amp;SUBSTITUTE(TEXT(CW7,"#,##0.00"),"-","△")&amp;"】"))</f>
        <v>【59.57】</v>
      </c>
      <c r="CX6" s="35">
        <f>IF(CX7="",NA(),CX7)</f>
        <v>86.94</v>
      </c>
      <c r="CY6" s="35">
        <f t="shared" ref="CY6:DG6" si="11">IF(CY7="",NA(),CY7)</f>
        <v>88.09</v>
      </c>
      <c r="CZ6" s="35">
        <f t="shared" si="11"/>
        <v>88.46</v>
      </c>
      <c r="DA6" s="35">
        <f t="shared" si="11"/>
        <v>88.94</v>
      </c>
      <c r="DB6" s="35">
        <f t="shared" si="11"/>
        <v>89.36</v>
      </c>
      <c r="DC6" s="35">
        <f t="shared" si="11"/>
        <v>61.3</v>
      </c>
      <c r="DD6" s="35">
        <f t="shared" si="11"/>
        <v>64.510000000000005</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0.18</v>
      </c>
      <c r="EI6" s="35">
        <f t="shared" si="14"/>
        <v>0.16</v>
      </c>
      <c r="EJ6" s="35">
        <f t="shared" si="14"/>
        <v>0.19</v>
      </c>
      <c r="EK6" s="35">
        <f t="shared" si="14"/>
        <v>7.0000000000000007E-2</v>
      </c>
      <c r="EL6" s="35">
        <f t="shared" si="14"/>
        <v>0.12</v>
      </c>
      <c r="EM6" s="35">
        <f t="shared" si="14"/>
        <v>0.1</v>
      </c>
      <c r="EN6" s="35">
        <f t="shared" si="14"/>
        <v>0.32</v>
      </c>
      <c r="EO6" s="34" t="str">
        <f>IF(EO7="","",IF(EO7="-","【-】","【"&amp;SUBSTITUTE(TEXT(EO7,"#,##0.00"),"-","△")&amp;"】"))</f>
        <v>【0.30】</v>
      </c>
    </row>
    <row r="7" spans="1:145" s="36" customFormat="1" x14ac:dyDescent="0.15">
      <c r="A7" s="28"/>
      <c r="B7" s="37">
        <v>2020</v>
      </c>
      <c r="C7" s="37">
        <v>104213</v>
      </c>
      <c r="D7" s="37">
        <v>47</v>
      </c>
      <c r="E7" s="37">
        <v>17</v>
      </c>
      <c r="F7" s="37">
        <v>1</v>
      </c>
      <c r="G7" s="37">
        <v>0</v>
      </c>
      <c r="H7" s="37" t="s">
        <v>98</v>
      </c>
      <c r="I7" s="37" t="s">
        <v>99</v>
      </c>
      <c r="J7" s="37" t="s">
        <v>100</v>
      </c>
      <c r="K7" s="37" t="s">
        <v>101</v>
      </c>
      <c r="L7" s="37" t="s">
        <v>102</v>
      </c>
      <c r="M7" s="37" t="s">
        <v>103</v>
      </c>
      <c r="N7" s="38" t="s">
        <v>104</v>
      </c>
      <c r="O7" s="38" t="s">
        <v>105</v>
      </c>
      <c r="P7" s="38">
        <v>52.94</v>
      </c>
      <c r="Q7" s="38">
        <v>92.88</v>
      </c>
      <c r="R7" s="38">
        <v>2200</v>
      </c>
      <c r="S7" s="38">
        <v>15553</v>
      </c>
      <c r="T7" s="38">
        <v>439.28</v>
      </c>
      <c r="U7" s="38">
        <v>35.409999999999997</v>
      </c>
      <c r="V7" s="38">
        <v>8155</v>
      </c>
      <c r="W7" s="38">
        <v>3.91</v>
      </c>
      <c r="X7" s="38">
        <v>2085.6799999999998</v>
      </c>
      <c r="Y7" s="38">
        <v>81.680000000000007</v>
      </c>
      <c r="Z7" s="38">
        <v>88.81</v>
      </c>
      <c r="AA7" s="38">
        <v>81.069999999999993</v>
      </c>
      <c r="AB7" s="38">
        <v>84.22</v>
      </c>
      <c r="AC7" s="38">
        <v>77.03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1158</v>
      </c>
      <c r="BG7" s="38">
        <v>750.8</v>
      </c>
      <c r="BH7" s="38">
        <v>654.61</v>
      </c>
      <c r="BI7" s="38">
        <v>669.91</v>
      </c>
      <c r="BJ7" s="38">
        <v>677.34</v>
      </c>
      <c r="BK7" s="38">
        <v>1604.64</v>
      </c>
      <c r="BL7" s="38">
        <v>1217.7</v>
      </c>
      <c r="BM7" s="38">
        <v>1048.23</v>
      </c>
      <c r="BN7" s="38">
        <v>1130.42</v>
      </c>
      <c r="BO7" s="38">
        <v>1245.0999999999999</v>
      </c>
      <c r="BP7" s="38">
        <v>705.21</v>
      </c>
      <c r="BQ7" s="38">
        <v>81.86</v>
      </c>
      <c r="BR7" s="38">
        <v>81.790000000000006</v>
      </c>
      <c r="BS7" s="38">
        <v>82.76</v>
      </c>
      <c r="BT7" s="38">
        <v>83.67</v>
      </c>
      <c r="BU7" s="38">
        <v>84.2</v>
      </c>
      <c r="BV7" s="38">
        <v>60.01</v>
      </c>
      <c r="BW7" s="38">
        <v>66.680000000000007</v>
      </c>
      <c r="BX7" s="38">
        <v>78.92</v>
      </c>
      <c r="BY7" s="38">
        <v>74.17</v>
      </c>
      <c r="BZ7" s="38">
        <v>79.77</v>
      </c>
      <c r="CA7" s="38">
        <v>98.96</v>
      </c>
      <c r="CB7" s="38">
        <v>150</v>
      </c>
      <c r="CC7" s="38">
        <v>150</v>
      </c>
      <c r="CD7" s="38">
        <v>150</v>
      </c>
      <c r="CE7" s="38">
        <v>150</v>
      </c>
      <c r="CF7" s="38">
        <v>150</v>
      </c>
      <c r="CG7" s="38">
        <v>277.67</v>
      </c>
      <c r="CH7" s="38">
        <v>260.11</v>
      </c>
      <c r="CI7" s="38">
        <v>220.31</v>
      </c>
      <c r="CJ7" s="38">
        <v>230.95</v>
      </c>
      <c r="CK7" s="38">
        <v>214.56</v>
      </c>
      <c r="CL7" s="38">
        <v>134.52000000000001</v>
      </c>
      <c r="CM7" s="38">
        <v>67.39</v>
      </c>
      <c r="CN7" s="38">
        <v>69.94</v>
      </c>
      <c r="CO7" s="38">
        <v>69.06</v>
      </c>
      <c r="CP7" s="38">
        <v>70.31</v>
      </c>
      <c r="CQ7" s="38">
        <v>69.39</v>
      </c>
      <c r="CR7" s="38">
        <v>41.28</v>
      </c>
      <c r="CS7" s="38">
        <v>41.45</v>
      </c>
      <c r="CT7" s="38">
        <v>49.68</v>
      </c>
      <c r="CU7" s="38">
        <v>49.27</v>
      </c>
      <c r="CV7" s="38">
        <v>49.47</v>
      </c>
      <c r="CW7" s="38">
        <v>59.57</v>
      </c>
      <c r="CX7" s="38">
        <v>86.94</v>
      </c>
      <c r="CY7" s="38">
        <v>88.09</v>
      </c>
      <c r="CZ7" s="38">
        <v>88.46</v>
      </c>
      <c r="DA7" s="38">
        <v>88.94</v>
      </c>
      <c r="DB7" s="38">
        <v>89.36</v>
      </c>
      <c r="DC7" s="38">
        <v>61.3</v>
      </c>
      <c r="DD7" s="38">
        <v>64.510000000000005</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0.18</v>
      </c>
      <c r="EI7" s="38">
        <v>0.16</v>
      </c>
      <c r="EJ7" s="38">
        <v>0.19</v>
      </c>
      <c r="EK7" s="38">
        <v>7.0000000000000007E-2</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村山　英伸</cp:lastModifiedBy>
  <dcterms:created xsi:type="dcterms:W3CDTF">2021-12-03T07:44:21Z</dcterms:created>
  <dcterms:modified xsi:type="dcterms:W3CDTF">2022-08-18T01:32:29Z</dcterms:modified>
  <cp:category/>
</cp:coreProperties>
</file>