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rv8lmiQRceWAEd1NTMGzOZg2C5FIM9t8QKHqV8TAP9+Yvtfn74v4BFkzDzRPD411ovPeQvrWfFvMPjj9c8mSQ==" workbookSaltValue="D1QHdcyxBFTxd1/qmRBR3A==" workbookSpinCount="100000" lockStructure="1"/>
  <bookViews>
    <workbookView xWindow="0" yWindow="0" windowWidth="20490" windowHeight="74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W8" i="4"/>
  <c r="P8" i="4"/>
  <c r="I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<sst xmlns="http://schemas.openxmlformats.org/spreadsheetml/2006/main" count="237" uniqueCount="123">
  <si>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</si>
  <si>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</si>
  <si>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</si>
  <si>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</si>
  <si>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</si>
  <si>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</si>
  <si>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</si>
  <si>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</si>
  <si>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</si>
  <si>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</si>
  <si>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</si>
  <si>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</si>
  <si>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</si>
  <si>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</si>
  <si>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</si>
  <si>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</si>
  <si>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</si>
  <si>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</si>
  <si>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</si>
  <si>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</si>
  <si>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</si>
  <si>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</si>
  <si>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</si>
  <si>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</si>
  <si>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</si>
  <si>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</si>
  <si>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</si>
  <si>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</si>
  <si>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</si>
  <si>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</si>
  <si>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</si>
  <si>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</si>
  <si>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</si>
  <si>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</si>
  <si>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</si>
  <si>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</si>
  <si>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</si>
  <si>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</si>
  <si>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</si>
  <si>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</si>
  <si>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</si>
  <si>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</si>
  <si>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</si>
  <si>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</si>
  <si>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</si>
  <si>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</si>
  <si>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</si>
  <si>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</si>
  <si>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</si>
  <si>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</si>
  <si>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</si>
  <si>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</si>
  <si>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</si>
  <si>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</si>
  <si>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</si>
  <si>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</si>
  <si>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</si>
  <si>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</si>
  <si>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</si>
  <si>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</si>
  <si>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</si>
  <si>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</si>
  <si>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</si>
  <si>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</si>
  <si>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</si>
  <si>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</si>
  <si>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</si>
  <si>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</si>
  <si>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</si>
  <si>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</si>
  <si>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</si>
  <si>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</si>
  <si>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</si>
  <si>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</si>
  <si>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</si>
  <si>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</si>
  <si>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</si>
  <si>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</si>
  <si>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</si>
  <si>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</si>
  <si>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</si>
  <si>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</si>
  <si>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</si>
  <si>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</si>
  <si>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</si>
  <si>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</si>
  <si>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</si>
  <si>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</si>
  <si>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</si>
  <si>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</si>
  <si>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</si>
  <si>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</si>
  <si>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</si>
  <si>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</si>
  <si>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</si>
  <si>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</si>
  <si>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</si>
  <si>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</si>
  <si>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</si>
  <si>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</si>
  <si>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</si>
  <si>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</si>
  <si>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</si>
  <si>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</si>
  <si>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</si>
  <si>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</si>
  <si>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</si>
  <si>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</si>
  <si>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</si>
  <si>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</si>
  <si>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</si>
  <si>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</si>
  <si>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</si>
  <si>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</si>
  <si>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</si>
  <si>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</si>
  <si>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</si>
  <si>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</si>
  <si>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</si>
  <si>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</si>
  <si>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・町村合併による水道料金改定で収益の増加が図られたが、現状でも給水人口が少なく、今後更に減少することから、厳しい経営状態が今後も続くことが予想される。
こうした状況を踏まえて、更なる経費節減や老朽管の計画的な更新に取組みながら、健全かつ効率的な経営に努めていく必要がある。また、今後の経営状況によっては、他の簡易水道事業（法適用）との経営統合を検討する必要がある。</t>
    <phoneticPr fontId="4"/>
  </si>
  <si>
    <t>(1)分析結果
・平成27年度から更新時期を迎えた管路の更新を実施している。
(2)現状や背景、課題
・老朽化による漏水箇所の修繕や計画的な老朽管の更新を継続して実施する必要がある。</t>
    <rPh sb="9" eb="11">
      <t>ヘイセイ</t>
    </rPh>
    <rPh sb="13" eb="15">
      <t>ネンド</t>
    </rPh>
    <rPh sb="17" eb="19">
      <t>コウシン</t>
    </rPh>
    <rPh sb="19" eb="21">
      <t>ジキ</t>
    </rPh>
    <rPh sb="22" eb="23">
      <t>ムカ</t>
    </rPh>
    <phoneticPr fontId="4"/>
  </si>
  <si>
    <t>(1)分析結果
・収益的収支比率は、類似団体平均を上回っている。また100％未満ではあるが平成24年度からほぼ右肩上がりで100％に近づいている。
・企業債残高対給水収益比率は、類似団体と比較してかなり低く平成24年度から連続で減少している。
・料金回収率は、類似団体平均を上回っているが100％を割り込んでおり、経営健全化のため費用削減等が求められる。
・給水原価は、類似団体平均を下回り、平成23年度から徐々に増加していていたが微減となった。
・施設利用率は、類似団体平均を上回っているものの平成24年度から減少傾向にあり、ダウンサイジング等の検討が必要となっている。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・施設利用率、有収率いずれの指標も、類似団体平均を上回っており、適正かつ効率的な稼働状況である。</t>
    <rPh sb="38" eb="40">
      <t>ミマン</t>
    </rPh>
    <rPh sb="55" eb="57">
      <t>ミギカタ</t>
    </rPh>
    <rPh sb="57" eb="58">
      <t>ア</t>
    </rPh>
    <rPh sb="66" eb="68">
      <t>チカズ</t>
    </rPh>
    <rPh sb="94" eb="96">
      <t>ヒカク</t>
    </rPh>
    <rPh sb="101" eb="102">
      <t>ヒク</t>
    </rPh>
    <rPh sb="157" eb="159">
      <t>ケイエイ</t>
    </rPh>
    <rPh sb="159" eb="162">
      <t>ケンゼンカ</t>
    </rPh>
    <rPh sb="165" eb="167">
      <t>ヒヨウ</t>
    </rPh>
    <rPh sb="167" eb="169">
      <t>サクゲン</t>
    </rPh>
    <rPh sb="169" eb="170">
      <t>トウ</t>
    </rPh>
    <rPh sb="171" eb="172">
      <t>モト</t>
    </rPh>
    <rPh sb="216" eb="218">
      <t>ビゲン</t>
    </rPh>
    <rPh sb="272" eb="273">
      <t>トウ</t>
    </rPh>
    <rPh sb="274" eb="276">
      <t>ケントウ</t>
    </rPh>
    <rPh sb="277" eb="2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</si>
</sst>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1.4</c:v>
                </c:pt>
                <c:pt idx="3" formatCode="#,##0.00;&quot;△&quot;#,##0.00;&quot;-&quot;">
                  <c:v>0.28000000000000003</c:v>
                </c:pt>
                <c:pt idx="4" formatCode="#,##0.00;&quot;△&quot;#,##0.00;&quot;-&quot;">
                  <c:v>0.62</c:v>
                </c:pt>
              </c:numCache>
            </c:numRef>
          </c:val>
          <c:extLst xmlns:c16r2="http://schemas.microsoft.com/office/drawing/2015/06/chart">
            <c:ext xmlns:c16="http://schemas.microsoft.com/office/drawing/2014/chart" uri="{C3380CC4-5D6E-409C-BE32-E72D297353CC}">
              <c16:uniqueId val="{00000000-A33A-47BD-98B2-A48DC0A2DCED}"/>
            </c:ext>
          </c:extLst>
        </c:ser>
        <c:dLbls>
          <c:showLegendKey val="0"/>
          <c:showVal val="0"/>
          <c:showCatName val="0"/>
          <c:showSerName val="0"/>
          <c:showPercent val="0"/>
          <c:showBubbleSize val="0"/>
        </c:dLbls>
        <c:gapWidth val="150"/>
        <c:axId val="123635584"/>
        <c:axId val="1236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33A-47BD-98B2-A48DC0A2DCED}"/>
            </c:ext>
          </c:extLst>
        </c:ser>
        <c:dLbls>
          <c:showLegendKey val="0"/>
          <c:showVal val="0"/>
          <c:showCatName val="0"/>
          <c:showSerName val="0"/>
          <c:showPercent val="0"/>
          <c:showBubbleSize val="0"/>
        </c:dLbls>
        <c:marker val="1"/>
        <c:smooth val="0"/>
        <c:axId val="123635584"/>
        <c:axId val="123658240"/>
      </c:lineChart>
      <c:dateAx>
        <c:axId val="123635584"/>
        <c:scaling>
          <c:orientation val="minMax"/>
        </c:scaling>
        <c:delete val="1"/>
        <c:axPos val="b"/>
        <c:numFmt formatCode="ge" sourceLinked="1"/>
        <c:majorTickMark val="none"/>
        <c:minorTickMark val="none"/>
        <c:tickLblPos val="none"/>
        <c:crossAx val="123658240"/>
        <c:crosses val="autoZero"/>
        <c:auto val="1"/>
        <c:lblOffset val="100"/>
        <c:baseTimeUnit val="years"/>
      </c:dateAx>
      <c:valAx>
        <c:axId val="123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71.599999999999994</c:v>
                </c:pt>
                <c:pt idx="1">
                  <c:v>67.040000000000006</c:v>
                </c:pt>
                <c:pt idx="2">
                  <c:v>64.260000000000005</c:v>
                </c:pt>
                <c:pt idx="3">
                  <c:v>62.52</c:v>
                </c:pt>
                <c:pt idx="4">
                  <c:v>60.25</c:v>
                </c:pt>
              </c:numCache>
            </c:numRef>
          </c:val>
          <c:extLst xmlns:c16r2="http://schemas.microsoft.com/office/drawing/2015/06/chart">
            <c:ext xmlns:c16="http://schemas.microsoft.com/office/drawing/2014/chart" uri="{C3380CC4-5D6E-409C-BE32-E72D297353CC}">
              <c16:uniqueId val="{00000000-FA0E-4A26-A279-869B2631E613}"/>
            </c:ext>
          </c:extLst>
        </c:ser>
        <c:dLbls>
          <c:showLegendKey val="0"/>
          <c:showVal val="0"/>
          <c:showCatName val="0"/>
          <c:showSerName val="0"/>
          <c:showPercent val="0"/>
          <c:showBubbleSize val="0"/>
        </c:dLbls>
        <c:gapWidth val="150"/>
        <c:axId val="125847040"/>
        <c:axId val="1258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FA0E-4A26-A279-869B2631E613}"/>
            </c:ext>
          </c:extLst>
        </c:ser>
        <c:dLbls>
          <c:showLegendKey val="0"/>
          <c:showVal val="0"/>
          <c:showCatName val="0"/>
          <c:showSerName val="0"/>
          <c:showPercent val="0"/>
          <c:showBubbleSize val="0"/>
        </c:dLbls>
        <c:marker val="1"/>
        <c:smooth val="0"/>
        <c:axId val="125847040"/>
        <c:axId val="125848960"/>
      </c:lineChart>
      <c:dateAx>
        <c:axId val="125847040"/>
        <c:scaling>
          <c:orientation val="minMax"/>
        </c:scaling>
        <c:delete val="1"/>
        <c:axPos val="b"/>
        <c:numFmt formatCode="ge" sourceLinked="1"/>
        <c:majorTickMark val="none"/>
        <c:minorTickMark val="none"/>
        <c:tickLblPos val="none"/>
        <c:crossAx val="125848960"/>
        <c:crosses val="autoZero"/>
        <c:auto val="1"/>
        <c:lblOffset val="100"/>
        <c:baseTimeUnit val="years"/>
      </c:dateAx>
      <c:valAx>
        <c:axId val="125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c:v>
                </c:pt>
                <c:pt idx="1">
                  <c:v>95</c:v>
                </c:pt>
                <c:pt idx="2">
                  <c:v>94.99</c:v>
                </c:pt>
                <c:pt idx="3">
                  <c:v>95</c:v>
                </c:pt>
                <c:pt idx="4">
                  <c:v>95</c:v>
                </c:pt>
              </c:numCache>
            </c:numRef>
          </c:val>
          <c:extLst xmlns:c16r2="http://schemas.microsoft.com/office/drawing/2015/06/chart">
            <c:ext xmlns:c16="http://schemas.microsoft.com/office/drawing/2014/chart" uri="{C3380CC4-5D6E-409C-BE32-E72D297353CC}">
              <c16:uniqueId val="{00000000-3150-425C-930D-E2E93F13079D}"/>
            </c:ext>
          </c:extLst>
        </c:ser>
        <c:dLbls>
          <c:showLegendKey val="0"/>
          <c:showVal val="0"/>
          <c:showCatName val="0"/>
          <c:showSerName val="0"/>
          <c:showPercent val="0"/>
          <c:showBubbleSize val="0"/>
        </c:dLbls>
        <c:gapWidth val="150"/>
        <c:axId val="126171008"/>
        <c:axId val="1261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150-425C-930D-E2E93F13079D}"/>
            </c:ext>
          </c:extLst>
        </c:ser>
        <c:dLbls>
          <c:showLegendKey val="0"/>
          <c:showVal val="0"/>
          <c:showCatName val="0"/>
          <c:showSerName val="0"/>
          <c:showPercent val="0"/>
          <c:showBubbleSize val="0"/>
        </c:dLbls>
        <c:marker val="1"/>
        <c:smooth val="0"/>
        <c:axId val="126171008"/>
        <c:axId val="126177280"/>
      </c:lineChart>
      <c:dateAx>
        <c:axId val="126171008"/>
        <c:scaling>
          <c:orientation val="minMax"/>
        </c:scaling>
        <c:delete val="1"/>
        <c:axPos val="b"/>
        <c:numFmt formatCode="ge" sourceLinked="1"/>
        <c:majorTickMark val="none"/>
        <c:minorTickMark val="none"/>
        <c:tickLblPos val="none"/>
        <c:crossAx val="126177280"/>
        <c:crosses val="autoZero"/>
        <c:auto val="1"/>
        <c:lblOffset val="100"/>
        <c:baseTimeUnit val="years"/>
      </c:dateAx>
      <c:valAx>
        <c:axId val="126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82.2</c:v>
                </c:pt>
                <c:pt idx="1">
                  <c:v>94.83</c:v>
                </c:pt>
                <c:pt idx="2">
                  <c:v>83.83</c:v>
                </c:pt>
                <c:pt idx="3">
                  <c:v>83.87</c:v>
                </c:pt>
                <c:pt idx="4">
                  <c:v>87.43</c:v>
                </c:pt>
              </c:numCache>
            </c:numRef>
          </c:val>
          <c:extLst xmlns:c16r2="http://schemas.microsoft.com/office/drawing/2015/06/chart">
            <c:ext xmlns:c16="http://schemas.microsoft.com/office/drawing/2014/chart" uri="{C3380CC4-5D6E-409C-BE32-E72D297353CC}">
              <c16:uniqueId val="{00000000-4521-48E2-92DE-1DA7B3D9ACAA}"/>
            </c:ext>
          </c:extLst>
        </c:ser>
        <c:dLbls>
          <c:showLegendKey val="0"/>
          <c:showVal val="0"/>
          <c:showCatName val="0"/>
          <c:showSerName val="0"/>
          <c:showPercent val="0"/>
          <c:showBubbleSize val="0"/>
        </c:dLbls>
        <c:gapWidth val="150"/>
        <c:axId val="123676928"/>
        <c:axId val="1236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4521-48E2-92DE-1DA7B3D9ACAA}"/>
            </c:ext>
          </c:extLst>
        </c:ser>
        <c:dLbls>
          <c:showLegendKey val="0"/>
          <c:showVal val="0"/>
          <c:showCatName val="0"/>
          <c:showSerName val="0"/>
          <c:showPercent val="0"/>
          <c:showBubbleSize val="0"/>
        </c:dLbls>
        <c:marker val="1"/>
        <c:smooth val="0"/>
        <c:axId val="123676928"/>
        <c:axId val="123683200"/>
      </c:lineChart>
      <c:dateAx>
        <c:axId val="123676928"/>
        <c:scaling>
          <c:orientation val="minMax"/>
        </c:scaling>
        <c:delete val="1"/>
        <c:axPos val="b"/>
        <c:numFmt formatCode="ge" sourceLinked="1"/>
        <c:majorTickMark val="none"/>
        <c:minorTickMark val="none"/>
        <c:tickLblPos val="none"/>
        <c:crossAx val="123683200"/>
        <c:crosses val="autoZero"/>
        <c:auto val="1"/>
        <c:lblOffset val="100"/>
        <c:baseTimeUnit val="years"/>
      </c:dateAx>
      <c:valAx>
        <c:axId val="1236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A-4AC3-B542-75C62C700EFE}"/>
            </c:ext>
          </c:extLst>
        </c:ser>
        <c:dLbls>
          <c:showLegendKey val="0"/>
          <c:showVal val="0"/>
          <c:showCatName val="0"/>
          <c:showSerName val="0"/>
          <c:showPercent val="0"/>
          <c:showBubbleSize val="0"/>
        </c:dLbls>
        <c:gapWidth val="150"/>
        <c:axId val="123726464"/>
        <c:axId val="124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A-4AC3-B542-75C62C700EFE}"/>
            </c:ext>
          </c:extLst>
        </c:ser>
        <c:dLbls>
          <c:showLegendKey val="0"/>
          <c:showVal val="0"/>
          <c:showCatName val="0"/>
          <c:showSerName val="0"/>
          <c:showPercent val="0"/>
          <c:showBubbleSize val="0"/>
        </c:dLbls>
        <c:marker val="1"/>
        <c:smooth val="0"/>
        <c:axId val="123726464"/>
        <c:axId val="124986112"/>
      </c:lineChart>
      <c:dateAx>
        <c:axId val="123726464"/>
        <c:scaling>
          <c:orientation val="minMax"/>
        </c:scaling>
        <c:delete val="1"/>
        <c:axPos val="b"/>
        <c:numFmt formatCode="ge" sourceLinked="1"/>
        <c:majorTickMark val="none"/>
        <c:minorTickMark val="none"/>
        <c:tickLblPos val="none"/>
        <c:crossAx val="124986112"/>
        <c:crosses val="autoZero"/>
        <c:auto val="1"/>
        <c:lblOffset val="100"/>
        <c:baseTimeUnit val="years"/>
      </c:dateAx>
      <c:valAx>
        <c:axId val="124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1B-4681-A59F-FFED5A53BA59}"/>
            </c:ext>
          </c:extLst>
        </c:ser>
        <c:dLbls>
          <c:showLegendKey val="0"/>
          <c:showVal val="0"/>
          <c:showCatName val="0"/>
          <c:showSerName val="0"/>
          <c:showPercent val="0"/>
          <c:showBubbleSize val="0"/>
        </c:dLbls>
        <c:gapWidth val="150"/>
        <c:axId val="125018880"/>
        <c:axId val="1250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1B-4681-A59F-FFED5A53BA59}"/>
            </c:ext>
          </c:extLst>
        </c:ser>
        <c:dLbls>
          <c:showLegendKey val="0"/>
          <c:showVal val="0"/>
          <c:showCatName val="0"/>
          <c:showSerName val="0"/>
          <c:showPercent val="0"/>
          <c:showBubbleSize val="0"/>
        </c:dLbls>
        <c:marker val="1"/>
        <c:smooth val="0"/>
        <c:axId val="125018880"/>
        <c:axId val="125020800"/>
      </c:lineChart>
      <c:dateAx>
        <c:axId val="125018880"/>
        <c:scaling>
          <c:orientation val="minMax"/>
        </c:scaling>
        <c:delete val="1"/>
        <c:axPos val="b"/>
        <c:numFmt formatCode="ge" sourceLinked="1"/>
        <c:majorTickMark val="none"/>
        <c:minorTickMark val="none"/>
        <c:tickLblPos val="none"/>
        <c:crossAx val="125020800"/>
        <c:crosses val="autoZero"/>
        <c:auto val="1"/>
        <c:lblOffset val="100"/>
        <c:baseTimeUnit val="years"/>
      </c:dateAx>
      <c:valAx>
        <c:axId val="1250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A6-4C0E-83AE-807C16709C26}"/>
            </c:ext>
          </c:extLst>
        </c:ser>
        <c:dLbls>
          <c:showLegendKey val="0"/>
          <c:showVal val="0"/>
          <c:showCatName val="0"/>
          <c:showSerName val="0"/>
          <c:showPercent val="0"/>
          <c:showBubbleSize val="0"/>
        </c:dLbls>
        <c:gapWidth val="150"/>
        <c:axId val="125326848"/>
        <c:axId val="1253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A6-4C0E-83AE-807C16709C26}"/>
            </c:ext>
          </c:extLst>
        </c:ser>
        <c:dLbls>
          <c:showLegendKey val="0"/>
          <c:showVal val="0"/>
          <c:showCatName val="0"/>
          <c:showSerName val="0"/>
          <c:showPercent val="0"/>
          <c:showBubbleSize val="0"/>
        </c:dLbls>
        <c:marker val="1"/>
        <c:smooth val="0"/>
        <c:axId val="125326848"/>
        <c:axId val="125328768"/>
      </c:lineChart>
      <c:dateAx>
        <c:axId val="125326848"/>
        <c:scaling>
          <c:orientation val="minMax"/>
        </c:scaling>
        <c:delete val="1"/>
        <c:axPos val="b"/>
        <c:numFmt formatCode="ge" sourceLinked="1"/>
        <c:majorTickMark val="none"/>
        <c:minorTickMark val="none"/>
        <c:tickLblPos val="none"/>
        <c:crossAx val="125328768"/>
        <c:crosses val="autoZero"/>
        <c:auto val="1"/>
        <c:lblOffset val="100"/>
        <c:baseTimeUnit val="years"/>
      </c:dateAx>
      <c:valAx>
        <c:axId val="1253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01-446B-B134-F8E1B072C1B6}"/>
            </c:ext>
          </c:extLst>
        </c:ser>
        <c:dLbls>
          <c:showLegendKey val="0"/>
          <c:showVal val="0"/>
          <c:showCatName val="0"/>
          <c:showSerName val="0"/>
          <c:showPercent val="0"/>
          <c:showBubbleSize val="0"/>
        </c:dLbls>
        <c:gapWidth val="150"/>
        <c:axId val="125364096"/>
        <c:axId val="1253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01-446B-B134-F8E1B072C1B6}"/>
            </c:ext>
          </c:extLst>
        </c:ser>
        <c:dLbls>
          <c:showLegendKey val="0"/>
          <c:showVal val="0"/>
          <c:showCatName val="0"/>
          <c:showSerName val="0"/>
          <c:showPercent val="0"/>
          <c:showBubbleSize val="0"/>
        </c:dLbls>
        <c:marker val="1"/>
        <c:smooth val="0"/>
        <c:axId val="125364096"/>
        <c:axId val="125366272"/>
      </c:lineChart>
      <c:dateAx>
        <c:axId val="125364096"/>
        <c:scaling>
          <c:orientation val="minMax"/>
        </c:scaling>
        <c:delete val="1"/>
        <c:axPos val="b"/>
        <c:numFmt formatCode="ge" sourceLinked="1"/>
        <c:majorTickMark val="none"/>
        <c:minorTickMark val="none"/>
        <c:tickLblPos val="none"/>
        <c:crossAx val="125366272"/>
        <c:crosses val="autoZero"/>
        <c:auto val="1"/>
        <c:lblOffset val="100"/>
        <c:baseTimeUnit val="years"/>
      </c:dateAx>
      <c:valAx>
        <c:axId val="1253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572.91</c:v>
                </c:pt>
                <c:pt idx="1">
                  <c:v>435.32</c:v>
                </c:pt>
                <c:pt idx="2">
                  <c:v>349.01</c:v>
                </c:pt>
                <c:pt idx="3">
                  <c:v>335.53</c:v>
                </c:pt>
                <c:pt idx="4">
                  <c:v>324.23</c:v>
                </c:pt>
              </c:numCache>
            </c:numRef>
          </c:val>
          <c:extLst xmlns:c16r2="http://schemas.microsoft.com/office/drawing/2015/06/chart">
            <c:ext xmlns:c16="http://schemas.microsoft.com/office/drawing/2014/chart" uri="{C3380CC4-5D6E-409C-BE32-E72D297353CC}">
              <c16:uniqueId val="{00000000-CBE7-4A90-A469-5956C59BE70E}"/>
            </c:ext>
          </c:extLst>
        </c:ser>
        <c:dLbls>
          <c:showLegendKey val="0"/>
          <c:showVal val="0"/>
          <c:showCatName val="0"/>
          <c:showSerName val="0"/>
          <c:showPercent val="0"/>
          <c:showBubbleSize val="0"/>
        </c:dLbls>
        <c:gapWidth val="150"/>
        <c:axId val="125416192"/>
        <c:axId val="1254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CBE7-4A90-A469-5956C59BE70E}"/>
            </c:ext>
          </c:extLst>
        </c:ser>
        <c:dLbls>
          <c:showLegendKey val="0"/>
          <c:showVal val="0"/>
          <c:showCatName val="0"/>
          <c:showSerName val="0"/>
          <c:showPercent val="0"/>
          <c:showBubbleSize val="0"/>
        </c:dLbls>
        <c:marker val="1"/>
        <c:smooth val="0"/>
        <c:axId val="125416192"/>
        <c:axId val="125418112"/>
      </c:lineChart>
      <c:dateAx>
        <c:axId val="125416192"/>
        <c:scaling>
          <c:orientation val="minMax"/>
        </c:scaling>
        <c:delete val="1"/>
        <c:axPos val="b"/>
        <c:numFmt formatCode="ge" sourceLinked="1"/>
        <c:majorTickMark val="none"/>
        <c:minorTickMark val="none"/>
        <c:tickLblPos val="none"/>
        <c:crossAx val="125418112"/>
        <c:crosses val="autoZero"/>
        <c:auto val="1"/>
        <c:lblOffset val="100"/>
        <c:baseTimeUnit val="years"/>
      </c:dateAx>
      <c:valAx>
        <c:axId val="125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42.49</c:v>
                </c:pt>
                <c:pt idx="1">
                  <c:v>53.68</c:v>
                </c:pt>
                <c:pt idx="2">
                  <c:v>52.82</c:v>
                </c:pt>
                <c:pt idx="3">
                  <c:v>47.85</c:v>
                </c:pt>
                <c:pt idx="4">
                  <c:v>49.54</c:v>
                </c:pt>
              </c:numCache>
            </c:numRef>
          </c:val>
          <c:extLst xmlns:c16r2="http://schemas.microsoft.com/office/drawing/2015/06/chart">
            <c:ext xmlns:c16="http://schemas.microsoft.com/office/drawing/2014/chart" uri="{C3380CC4-5D6E-409C-BE32-E72D297353CC}">
              <c16:uniqueId val="{00000000-F2FC-4CFB-9326-DB4AD1833896}"/>
            </c:ext>
          </c:extLst>
        </c:ser>
        <c:dLbls>
          <c:showLegendKey val="0"/>
          <c:showVal val="0"/>
          <c:showCatName val="0"/>
          <c:showSerName val="0"/>
          <c:showPercent val="0"/>
          <c:showBubbleSize val="0"/>
        </c:dLbls>
        <c:gapWidth val="150"/>
        <c:axId val="125781120"/>
        <c:axId val="1257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2FC-4CFB-9326-DB4AD1833896}"/>
            </c:ext>
          </c:extLst>
        </c:ser>
        <c:dLbls>
          <c:showLegendKey val="0"/>
          <c:showVal val="0"/>
          <c:showCatName val="0"/>
          <c:showSerName val="0"/>
          <c:showPercent val="0"/>
          <c:showBubbleSize val="0"/>
        </c:dLbls>
        <c:marker val="1"/>
        <c:smooth val="0"/>
        <c:axId val="125781120"/>
        <c:axId val="125783040"/>
      </c:lineChart>
      <c:dateAx>
        <c:axId val="125781120"/>
        <c:scaling>
          <c:orientation val="minMax"/>
        </c:scaling>
        <c:delete val="1"/>
        <c:axPos val="b"/>
        <c:numFmt formatCode="ge" sourceLinked="1"/>
        <c:majorTickMark val="none"/>
        <c:minorTickMark val="none"/>
        <c:tickLblPos val="none"/>
        <c:crossAx val="125783040"/>
        <c:crosses val="autoZero"/>
        <c:auto val="1"/>
        <c:lblOffset val="100"/>
        <c:baseTimeUnit val="years"/>
      </c:dateAx>
      <c:valAx>
        <c:axId val="1257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227.72</c:v>
                </c:pt>
                <c:pt idx="1">
                  <c:v>236.32</c:v>
                </c:pt>
                <c:pt idx="2">
                  <c:v>274.49</c:v>
                </c:pt>
                <c:pt idx="3">
                  <c:v>298.17</c:v>
                </c:pt>
                <c:pt idx="4">
                  <c:v>290.8</c:v>
                </c:pt>
              </c:numCache>
            </c:numRef>
          </c:val>
          <c:extLst xmlns:c16r2="http://schemas.microsoft.com/office/drawing/2015/06/chart">
            <c:ext xmlns:c16="http://schemas.microsoft.com/office/drawing/2014/chart" uri="{C3380CC4-5D6E-409C-BE32-E72D297353CC}">
              <c16:uniqueId val="{00000000-4825-4E99-8B10-756D07F82514}"/>
            </c:ext>
          </c:extLst>
        </c:ser>
        <c:dLbls>
          <c:showLegendKey val="0"/>
          <c:showVal val="0"/>
          <c:showCatName val="0"/>
          <c:showSerName val="0"/>
          <c:showPercent val="0"/>
          <c:showBubbleSize val="0"/>
        </c:dLbls>
        <c:gapWidth val="150"/>
        <c:axId val="125817984"/>
        <c:axId val="1258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825-4E99-8B10-756D07F82514}"/>
            </c:ext>
          </c:extLst>
        </c:ser>
        <c:dLbls>
          <c:showLegendKey val="0"/>
          <c:showVal val="0"/>
          <c:showCatName val="0"/>
          <c:showSerName val="0"/>
          <c:showPercent val="0"/>
          <c:showBubbleSize val="0"/>
        </c:dLbls>
        <c:marker val="1"/>
        <c:smooth val="0"/>
        <c:axId val="125817984"/>
        <c:axId val="125819904"/>
      </c:lineChart>
      <c:dateAx>
        <c:axId val="125817984"/>
        <c:scaling>
          <c:orientation val="minMax"/>
        </c:scaling>
        <c:delete val="1"/>
        <c:axPos val="b"/>
        <c:numFmt formatCode="ge" sourceLinked="1"/>
        <c:majorTickMark val="none"/>
        <c:minorTickMark val="none"/>
        <c:tickLblPos val="none"/>
        <c:crossAx val="125819904"/>
        <c:crosses val="autoZero"/>
        <c:auto val="1"/>
        <c:lblOffset val="100"/>
        <c:baseTimeUnit val="years"/>
      </c:dateAx>
      <c:valAx>
        <c:axId val="1258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16505</v>
      </c>
      <c r="AM8" s="49"/>
      <c r="AN8" s="49"/>
      <c r="AO8" s="49"/>
      <c r="AP8" s="49"/>
      <c r="AQ8" s="49"/>
      <c r="AR8" s="49"/>
      <c r="AS8" s="49"/>
      <c r="AT8" s="45">
        <f>データ!$S$6</f>
        <v>439.28</v>
      </c>
      <c r="AU8" s="45"/>
      <c r="AV8" s="45"/>
      <c r="AW8" s="45"/>
      <c r="AX8" s="45"/>
      <c r="AY8" s="45"/>
      <c r="AZ8" s="45"/>
      <c r="BA8" s="45"/>
      <c r="BB8" s="45">
        <f>データ!$T$6</f>
        <v>37.57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v>
      </c>
      <c r="Q10" s="45"/>
      <c r="R10" s="45"/>
      <c r="S10" s="45"/>
      <c r="T10" s="45"/>
      <c r="U10" s="45"/>
      <c r="V10" s="45"/>
      <c r="W10" s="49">
        <f>データ!$Q$6</f>
        <v>3018</v>
      </c>
      <c r="X10" s="49"/>
      <c r="Y10" s="49"/>
      <c r="Z10" s="49"/>
      <c r="AA10" s="49"/>
      <c r="AB10" s="49"/>
      <c r="AC10" s="49"/>
      <c r="AD10" s="2"/>
      <c r="AE10" s="2"/>
      <c r="AF10" s="2"/>
      <c r="AG10" s="2"/>
      <c r="AH10" s="2"/>
      <c r="AI10" s="2"/>
      <c r="AJ10" s="2"/>
      <c r="AK10" s="2"/>
      <c r="AL10" s="49">
        <f>データ!$U$6</f>
        <v>1079</v>
      </c>
      <c r="AM10" s="49"/>
      <c r="AN10" s="49"/>
      <c r="AO10" s="49"/>
      <c r="AP10" s="49"/>
      <c r="AQ10" s="49"/>
      <c r="AR10" s="49"/>
      <c r="AS10" s="49"/>
      <c r="AT10" s="45">
        <f>データ!$V$6</f>
        <v>0.9</v>
      </c>
      <c r="AU10" s="45"/>
      <c r="AV10" s="45"/>
      <c r="AW10" s="45"/>
      <c r="AX10" s="45"/>
      <c r="AY10" s="45"/>
      <c r="AZ10" s="45"/>
      <c r="BA10" s="45"/>
      <c r="BB10" s="45">
        <f>データ!$W$6</f>
        <v>1198.8900000000001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fzUASWuCuHqR9ssQmyJIxgw+ofF11+XbVJd4+jtvtM/i9PuE6O43anzvmIrZXVefiZyWyaQYFjcXErC3tryZ7g==" saltValue="w/6B/aYVFgntwJWOyl5K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104213</v>
      </c>
      <c r="D6" s="33">
        <f t="shared" si="3"/>
        <v>47</v>
      </c>
      <c r="E6" s="33">
        <f t="shared" si="3"/>
        <v>1</v>
      </c>
      <c r="F6" s="33">
        <f t="shared" si="3"/>
        <v>0</v>
      </c>
      <c r="G6" s="33">
        <f t="shared" si="3"/>
        <v>0</v>
      </c>
      <c r="H6" s="33" t="str">
        <f t="shared" si="3"/>
        <v>群馬県　中之条町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6.6</v>
      </c>
      <c r="Q6" s="34">
        <f t="shared" si="3"/>
        <v>3018</v>
      </c>
      <c r="R6" s="34">
        <f t="shared" si="3"/>
        <v>16505</v>
      </c>
      <c r="S6" s="34">
        <f t="shared" si="3"/>
        <v>439.28</v>
      </c>
      <c r="T6" s="34">
        <f t="shared" si="3"/>
        <v>37.57</v>
      </c>
      <c r="U6" s="34">
        <f t="shared" si="3"/>
        <v>1079</v>
      </c>
      <c r="V6" s="34">
        <f t="shared" si="3"/>
        <v>0.9</v>
      </c>
      <c r="W6" s="34">
        <f t="shared" si="3"/>
        <v>1198.8900000000001</v>
      </c>
      <c r="X6" s="35">
        <f>IF(X7="",NA(),X7)</f>
        <v>82.2</v>
      </c>
      <c r="Y6" s="35">
        <f t="shared" ref="Y6:AG6" si="4">IF(Y7="",NA(),Y7)</f>
        <v>94.83</v>
      </c>
      <c r="Z6" s="35">
        <f t="shared" si="4"/>
        <v>83.83</v>
      </c>
      <c r="AA6" s="35">
        <f t="shared" si="4"/>
        <v>83.87</v>
      </c>
      <c r="AB6" s="35">
        <f t="shared" si="4"/>
        <v>87.43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572.91</v>
      </c>
      <c r="BF6" s="35">
        <f t="shared" ref="BF6:BN6" si="7">IF(BF7="",NA(),BF7)</f>
        <v>435.32</v>
      </c>
      <c r="BG6" s="35">
        <f t="shared" si="7"/>
        <v>349.01</v>
      </c>
      <c r="BH6" s="35">
        <f t="shared" si="7"/>
        <v>335.53</v>
      </c>
      <c r="BI6" s="35">
        <f t="shared" si="7"/>
        <v>324.23</v>
      </c>
      <c r="BJ6" s="35">
        <f t="shared" si="7"/>
        <v>1462.56</v>
      </c>
      <c r="BK6" s="35">
        <f t="shared" si="7"/>
        <v>1486.62</v>
      </c>
      <c r="BL6" s="35">
        <f t="shared" si="7"/>
        <v>1510.14</v>
      </c>
      <c r="BM6" s="35">
        <f t="shared" si="7"/>
        <v>1595.62</v>
      </c>
      <c r="BN6" s="35">
        <f t="shared" si="7"/>
        <v>1302.33</v>
      </c>
      <c r="BO6" s="34" t="str">
        <f>IF(BO7="","",IF(BO7="-","【-】","【"&amp;SUBSTITUTE(TEXT(BO7,"#,##0.00"),"-","△")&amp;"】"))</f>
        <v>【1,141.75】</v>
      </c>
      <c r="BP6" s="35">
        <f>IF(BP7="",NA(),BP7)</f>
        <v>42.49</v>
      </c>
      <c r="BQ6" s="35">
        <f t="shared" ref="BQ6:BY6" si="8">IF(BQ7="",NA(),BQ7)</f>
        <v>53.68</v>
      </c>
      <c r="BR6" s="35">
        <f t="shared" si="8"/>
        <v>52.82</v>
      </c>
      <c r="BS6" s="35">
        <f t="shared" si="8"/>
        <v>47.85</v>
      </c>
      <c r="BT6" s="35">
        <f t="shared" si="8"/>
        <v>49.54</v>
      </c>
      <c r="BU6" s="35">
        <f t="shared" si="8"/>
        <v>32.39</v>
      </c>
      <c r="BV6" s="35">
        <f t="shared" si="8"/>
        <v>24.39</v>
      </c>
      <c r="BW6" s="35">
        <f t="shared" si="8"/>
        <v>22.67</v>
      </c>
      <c r="BX6" s="35">
        <f t="shared" si="8"/>
        <v>37.92</v>
      </c>
      <c r="BY6" s="35">
        <f t="shared" si="8"/>
        <v>40.89</v>
      </c>
      <c r="BZ6" s="34" t="str">
        <f>IF(BZ7="","",IF(BZ7="-","【-】","【"&amp;SUBSTITUTE(TEXT(BZ7,"#,##0.00"),"-","△")&amp;"】"))</f>
        <v>【54.93】</v>
      </c>
      <c r="CA6" s="35">
        <f>IF(CA7="",NA(),CA7)</f>
        <v>227.72</v>
      </c>
      <c r="CB6" s="35">
        <f t="shared" ref="CB6:CJ6" si="9">IF(CB7="",NA(),CB7)</f>
        <v>236.32</v>
      </c>
      <c r="CC6" s="35">
        <f t="shared" si="9"/>
        <v>274.49</v>
      </c>
      <c r="CD6" s="35">
        <f t="shared" si="9"/>
        <v>298.17</v>
      </c>
      <c r="CE6" s="35">
        <f t="shared" si="9"/>
        <v>290.8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71.599999999999994</v>
      </c>
      <c r="CM6" s="35">
        <f t="shared" ref="CM6:CU6" si="10">IF(CM7="",NA(),CM7)</f>
        <v>67.040000000000006</v>
      </c>
      <c r="CN6" s="35">
        <f t="shared" si="10"/>
        <v>64.260000000000005</v>
      </c>
      <c r="CO6" s="35">
        <f t="shared" si="10"/>
        <v>62.52</v>
      </c>
      <c r="CP6" s="35">
        <f t="shared" si="10"/>
        <v>60.25</v>
      </c>
      <c r="CQ6" s="35">
        <f t="shared" si="10"/>
        <v>50.49</v>
      </c>
      <c r="CR6" s="35">
        <f t="shared" si="10"/>
        <v>48.36</v>
      </c>
      <c r="CS6" s="35">
        <f t="shared" si="10"/>
        <v>48.7</v>
      </c>
      <c r="CT6" s="35">
        <f t="shared" si="10"/>
        <v>46.9</v>
      </c>
      <c r="CU6" s="35">
        <f t="shared" si="10"/>
        <v>47.95</v>
      </c>
      <c r="CV6" s="34" t="str">
        <f>IF(CV7="","",IF(CV7="-","【-】","【"&amp;SUBSTITUTE(TEXT(CV7,"#,##0.00"),"-","△")&amp;"】"))</f>
        <v>【56.91】</v>
      </c>
      <c r="CW6" s="35">
        <f>IF(CW7="",NA(),CW7)</f>
        <v>95</v>
      </c>
      <c r="CX6" s="35">
        <f t="shared" ref="CX6:DF6" si="11">IF(CX7="",NA(),CX7)</f>
        <v>95</v>
      </c>
      <c r="CY6" s="35">
        <f t="shared" si="11"/>
        <v>94.99</v>
      </c>
      <c r="CZ6" s="35">
        <f t="shared" si="11"/>
        <v>95</v>
      </c>
      <c r="DA6" s="35">
        <f t="shared" si="11"/>
        <v>95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1.4</v>
      </c>
      <c r="EG6" s="35">
        <f t="shared" si="14"/>
        <v>0.28000000000000003</v>
      </c>
      <c r="EH6" s="35">
        <f t="shared" si="14"/>
        <v>0.62</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104213</v>
      </c>
      <c r="D7" s="37">
        <v>47</v>
      </c>
      <c r="E7" s="37">
        <v>1</v>
      </c>
      <c r="F7" s="37">
        <v>0</v>
      </c>
      <c r="G7" s="37">
        <v>0</v>
      </c>
      <c r="H7" s="37" t="s">
        <v>107</v>
      </c>
      <c r="I7" s="37" t="s">
        <v>108</v>
      </c>
      <c r="J7" s="37" t="s">
        <v>109</v>
      </c>
      <c r="K7" s="37" t="s">
        <v>110</v>
      </c>
      <c r="L7" s="37" t="s">
        <v>111</v>
      </c>
      <c r="M7" s="37" t="s">
        <v>112</v>
      </c>
      <c r="N7" s="38" t="s">
        <v>113</v>
      </c>
      <c r="O7" s="38" t="s">
        <v>114</v>
      </c>
      <c r="P7" s="38">
        <v>6.6</v>
      </c>
      <c r="Q7" s="38">
        <v>3018</v>
      </c>
      <c r="R7" s="38">
        <v>16505</v>
      </c>
      <c r="S7" s="38">
        <v>439.28</v>
      </c>
      <c r="T7" s="38">
        <v>37.57</v>
      </c>
      <c r="U7" s="38">
        <v>1079</v>
      </c>
      <c r="V7" s="38">
        <v>0.9</v>
      </c>
      <c r="W7" s="38">
        <v>1198.8900000000001</v>
      </c>
      <c r="X7" s="38">
        <v>82.2</v>
      </c>
      <c r="Y7" s="38">
        <v>94.83</v>
      </c>
      <c r="Z7" s="38">
        <v>83.83</v>
      </c>
      <c r="AA7" s="38">
        <v>83.87</v>
      </c>
      <c r="AB7" s="38">
        <v>87.43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572.91</v>
      </c>
      <c r="BF7" s="38">
        <v>435.32</v>
      </c>
      <c r="BG7" s="38">
        <v>349.01</v>
      </c>
      <c r="BH7" s="38">
        <v>335.53</v>
      </c>
      <c r="BI7" s="38">
        <v>324.23</v>
      </c>
      <c r="BJ7" s="38">
        <v>1462.56</v>
      </c>
      <c r="BK7" s="38">
        <v>1486.62</v>
      </c>
      <c r="BL7" s="38">
        <v>1510.14</v>
      </c>
      <c r="BM7" s="38">
        <v>1595.62</v>
      </c>
      <c r="BN7" s="38">
        <v>1302.33</v>
      </c>
      <c r="BO7" s="38">
        <v>1141.75</v>
      </c>
      <c r="BP7" s="38">
        <v>42.49</v>
      </c>
      <c r="BQ7" s="38">
        <v>53.68</v>
      </c>
      <c r="BR7" s="38">
        <v>52.82</v>
      </c>
      <c r="BS7" s="38">
        <v>47.85</v>
      </c>
      <c r="BT7" s="38">
        <v>49.54</v>
      </c>
      <c r="BU7" s="38">
        <v>32.39</v>
      </c>
      <c r="BV7" s="38">
        <v>24.39</v>
      </c>
      <c r="BW7" s="38">
        <v>22.67</v>
      </c>
      <c r="BX7" s="38">
        <v>37.92</v>
      </c>
      <c r="BY7" s="38">
        <v>40.89</v>
      </c>
      <c r="BZ7" s="38">
        <v>54.93</v>
      </c>
      <c r="CA7" s="38">
        <v>227.72</v>
      </c>
      <c r="CB7" s="38">
        <v>236.32</v>
      </c>
      <c r="CC7" s="38">
        <v>274.49</v>
      </c>
      <c r="CD7" s="38">
        <v>298.17</v>
      </c>
      <c r="CE7" s="38">
        <v>290.8</v>
      </c>
      <c r="CF7" s="38">
        <v>530.83000000000004</v>
      </c>
      <c r="CG7" s="38">
        <v>734.18</v>
      </c>
      <c r="CH7" s="38">
        <v>789.62</v>
      </c>
      <c r="CI7" s="38">
        <v>423.18</v>
      </c>
      <c r="CJ7" s="38">
        <v>383.2</v>
      </c>
      <c r="CK7" s="38">
        <v>292.18</v>
      </c>
      <c r="CL7" s="38">
        <v>71.599999999999994</v>
      </c>
      <c r="CM7" s="38">
        <v>67.040000000000006</v>
      </c>
      <c r="CN7" s="38">
        <v>64.260000000000005</v>
      </c>
      <c r="CO7" s="38">
        <v>62.52</v>
      </c>
      <c r="CP7" s="38">
        <v>60.25</v>
      </c>
      <c r="CQ7" s="38">
        <v>50.49</v>
      </c>
      <c r="CR7" s="38">
        <v>48.36</v>
      </c>
      <c r="CS7" s="38">
        <v>48.7</v>
      </c>
      <c r="CT7" s="38">
        <v>46.9</v>
      </c>
      <c r="CU7" s="38">
        <v>47.95</v>
      </c>
      <c r="CV7" s="38">
        <v>56.91</v>
      </c>
      <c r="CW7" s="38">
        <v>95</v>
      </c>
      <c r="CX7" s="38">
        <v>95</v>
      </c>
      <c r="CY7" s="38">
        <v>94.99</v>
      </c>
      <c r="CZ7" s="38">
        <v>95</v>
      </c>
      <c r="DA7" s="38">
        <v>95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1.4</v>
      </c>
      <c r="EG7" s="38">
        <v>0.28000000000000003</v>
      </c>
      <c r="EH7" s="38">
        <v>0.62</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2019-01-21T02:37:32Z</cp:lastPrinted>
  <dcterms:created xsi:type="dcterms:W3CDTF">2018-12-03T08:42:24Z</dcterms:created>
  <dcterms:modified xsi:type="dcterms:W3CDTF">2019-03-04T00:59:03Z</dcterms:modified>
</cp:coreProperties>
</file>